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la\Desktop\"/>
    </mc:Choice>
  </mc:AlternateContent>
  <bookViews>
    <workbookView xWindow="0" yWindow="0" windowWidth="19200" windowHeight="7488" activeTab="1"/>
  </bookViews>
  <sheets>
    <sheet name="Input" sheetId="3" r:id="rId1"/>
    <sheet name="Mall" sheetId="1" r:id="rId2"/>
  </sheets>
  <definedNames>
    <definedName name="_xlnm.Print_Area" localSheetId="1">Mall!$A$1:$M$92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L35" i="1" l="1"/>
  <c r="L34" i="1"/>
  <c r="L33" i="1"/>
  <c r="L32" i="1"/>
  <c r="L31" i="1"/>
  <c r="AF16" i="3"/>
  <c r="AE16" i="3"/>
  <c r="AD16" i="3"/>
  <c r="AC16" i="3"/>
  <c r="AB16" i="3"/>
  <c r="AA16" i="3"/>
  <c r="Z16" i="3"/>
  <c r="Y16" i="3"/>
  <c r="X16" i="3"/>
  <c r="W16" i="3"/>
  <c r="X20" i="3"/>
  <c r="Y20" i="3" s="1"/>
  <c r="Z20" i="3" s="1"/>
  <c r="AA20" i="3" s="1"/>
  <c r="AB20" i="3" s="1"/>
  <c r="AC20" i="3" s="1"/>
  <c r="AD20" i="3" s="1"/>
  <c r="AE20" i="3" s="1"/>
  <c r="AF20" i="3" s="1"/>
  <c r="W20" i="3"/>
  <c r="W19" i="3"/>
  <c r="X19" i="3" s="1"/>
  <c r="Y19" i="3" s="1"/>
  <c r="Z19" i="3" s="1"/>
  <c r="AA19" i="3" s="1"/>
  <c r="AB19" i="3" s="1"/>
  <c r="AC19" i="3" s="1"/>
  <c r="AD19" i="3" s="1"/>
  <c r="AE19" i="3" s="1"/>
  <c r="AF19" i="3" s="1"/>
  <c r="C13" i="3"/>
  <c r="H20" i="3"/>
  <c r="H19" i="3"/>
  <c r="G20" i="3"/>
  <c r="G19" i="3"/>
  <c r="F20" i="3"/>
  <c r="F19" i="3"/>
  <c r="F18" i="3"/>
  <c r="E20" i="3"/>
  <c r="E19" i="3"/>
  <c r="E18" i="3"/>
  <c r="W18" i="3" s="1"/>
  <c r="X18" i="3" s="1"/>
  <c r="Y18" i="3" s="1"/>
  <c r="Z18" i="3" s="1"/>
  <c r="AA18" i="3" s="1"/>
  <c r="E17" i="3"/>
  <c r="E21" i="3" s="1"/>
  <c r="D21" i="3"/>
  <c r="W17" i="3" l="1"/>
  <c r="G18" i="3"/>
  <c r="F17" i="3"/>
  <c r="G17" i="3"/>
  <c r="G21" i="3" s="1"/>
  <c r="W21" i="3"/>
  <c r="W22" i="3" s="1"/>
  <c r="H18" i="3"/>
  <c r="AB18" i="3"/>
  <c r="AC18" i="3" s="1"/>
  <c r="AD18" i="3" s="1"/>
  <c r="AE18" i="3" s="1"/>
  <c r="X17" i="3"/>
  <c r="Y17" i="3" s="1"/>
  <c r="W23" i="3"/>
  <c r="H17" i="3" l="1"/>
  <c r="H21" i="3" s="1"/>
  <c r="L25" i="1" s="1"/>
  <c r="F21" i="3"/>
  <c r="W24" i="3"/>
  <c r="L26" i="1" s="1"/>
  <c r="Z17" i="3"/>
  <c r="Y21" i="3"/>
  <c r="AF18" i="3"/>
  <c r="X21" i="3"/>
  <c r="X22" i="3" l="1"/>
  <c r="X23" i="3"/>
  <c r="Z21" i="3"/>
  <c r="AA17" i="3"/>
  <c r="Y23" i="3"/>
  <c r="Y22" i="3"/>
  <c r="Y24" i="3" l="1"/>
  <c r="L28" i="1" s="1"/>
  <c r="X24" i="3"/>
  <c r="L27" i="1" s="1"/>
  <c r="Z23" i="3"/>
  <c r="Z22" i="3"/>
  <c r="AB17" i="3"/>
  <c r="AA21" i="3"/>
  <c r="Z24" i="3" l="1"/>
  <c r="L29" i="1" s="1"/>
  <c r="AB21" i="3"/>
  <c r="AC17" i="3"/>
  <c r="AA22" i="3"/>
  <c r="AA23" i="3"/>
  <c r="AA24" i="3" l="1"/>
  <c r="L30" i="1" s="1"/>
  <c r="L36" i="1" s="1"/>
  <c r="AB22" i="3"/>
  <c r="AB23" i="3"/>
  <c r="AC21" i="3"/>
  <c r="AD17" i="3"/>
  <c r="AB24" i="3" l="1"/>
  <c r="AC22" i="3"/>
  <c r="AC23" i="3"/>
  <c r="AD21" i="3"/>
  <c r="AE17" i="3"/>
  <c r="AC24" i="3" l="1"/>
  <c r="AF17" i="3"/>
  <c r="AF21" i="3" s="1"/>
  <c r="AE21" i="3"/>
  <c r="AD23" i="3"/>
  <c r="AD22" i="3"/>
  <c r="AD24" i="3" l="1"/>
  <c r="AF23" i="3"/>
  <c r="AF22" i="3"/>
  <c r="AE23" i="3"/>
  <c r="AE22" i="3"/>
  <c r="AE24" i="3" l="1"/>
  <c r="AF24" i="3"/>
  <c r="K23" i="1" l="1"/>
  <c r="J23" i="1"/>
  <c r="I23" i="1"/>
  <c r="H23" i="1"/>
  <c r="C25" i="1"/>
  <c r="J77" i="1" l="1"/>
  <c r="M66" i="1"/>
  <c r="M76" i="1"/>
  <c r="M75" i="1"/>
  <c r="M74" i="1"/>
  <c r="M73" i="1"/>
  <c r="M72" i="1"/>
  <c r="M71" i="1"/>
  <c r="M70" i="1"/>
  <c r="M69" i="1"/>
  <c r="M68" i="1"/>
  <c r="M67" i="1"/>
  <c r="K35" i="1"/>
  <c r="K34" i="1"/>
  <c r="K33" i="1"/>
  <c r="K32" i="1"/>
  <c r="K31" i="1"/>
  <c r="K30" i="1"/>
  <c r="K29" i="1"/>
  <c r="K28" i="1"/>
  <c r="K27" i="1"/>
  <c r="K26" i="1"/>
  <c r="K25" i="1"/>
  <c r="C5" i="3"/>
  <c r="C35" i="1"/>
  <c r="M35" i="1" s="1"/>
  <c r="C34" i="1"/>
  <c r="C33" i="1"/>
  <c r="C32" i="1"/>
  <c r="C31" i="1"/>
  <c r="C30" i="1"/>
  <c r="C29" i="1"/>
  <c r="C28" i="1"/>
  <c r="C27" i="1"/>
  <c r="C26" i="1"/>
  <c r="E25" i="1"/>
  <c r="G36" i="1"/>
  <c r="B25" i="1"/>
  <c r="B26" i="1" s="1"/>
  <c r="B27" i="1" s="1"/>
  <c r="B28" i="1" s="1"/>
  <c r="B29" i="1" s="1"/>
  <c r="E26" i="1" l="1"/>
  <c r="H26" i="1" s="1"/>
  <c r="I26" i="1" s="1"/>
  <c r="E30" i="1"/>
  <c r="E34" i="1"/>
  <c r="H34" i="1" s="1"/>
  <c r="J34" i="1" s="1"/>
  <c r="M34" i="1"/>
  <c r="E27" i="1"/>
  <c r="H27" i="1" s="1"/>
  <c r="J27" i="1" s="1"/>
  <c r="E31" i="1"/>
  <c r="H31" i="1" s="1"/>
  <c r="M31" i="1"/>
  <c r="E28" i="1"/>
  <c r="H28" i="1" s="1"/>
  <c r="E32" i="1"/>
  <c r="H32" i="1" s="1"/>
  <c r="J32" i="1" s="1"/>
  <c r="M32" i="1"/>
  <c r="E29" i="1"/>
  <c r="H29" i="1" s="1"/>
  <c r="E33" i="1"/>
  <c r="H33" i="1" s="1"/>
  <c r="I33" i="1" s="1"/>
  <c r="M33" i="1"/>
  <c r="H30" i="1"/>
  <c r="J30" i="1" s="1"/>
  <c r="H25" i="1"/>
  <c r="B30" i="1"/>
  <c r="B31" i="1" s="1"/>
  <c r="B32" i="1" s="1"/>
  <c r="B33" i="1" s="1"/>
  <c r="B70" i="1"/>
  <c r="B54" i="1"/>
  <c r="B50" i="1"/>
  <c r="B66" i="1"/>
  <c r="M77" i="1"/>
  <c r="K36" i="1"/>
  <c r="B51" i="1"/>
  <c r="B55" i="1"/>
  <c r="B67" i="1"/>
  <c r="B52" i="1"/>
  <c r="B68" i="1"/>
  <c r="B53" i="1"/>
  <c r="B69" i="1"/>
  <c r="E35" i="1"/>
  <c r="H35" i="1" s="1"/>
  <c r="I35" i="1" s="1"/>
  <c r="J33" i="1"/>
  <c r="J31" i="1"/>
  <c r="I31" i="1"/>
  <c r="I34" i="1"/>
  <c r="C36" i="1"/>
  <c r="I32" i="1" l="1"/>
  <c r="J28" i="1"/>
  <c r="I29" i="1"/>
  <c r="I27" i="1"/>
  <c r="M27" i="1" s="1"/>
  <c r="J25" i="1"/>
  <c r="I30" i="1"/>
  <c r="M30" i="1" s="1"/>
  <c r="J29" i="1"/>
  <c r="M29" i="1" s="1"/>
  <c r="I25" i="1"/>
  <c r="J26" i="1"/>
  <c r="M26" i="1" s="1"/>
  <c r="E36" i="1"/>
  <c r="B56" i="1"/>
  <c r="B57" i="1"/>
  <c r="B73" i="1"/>
  <c r="B72" i="1"/>
  <c r="B71" i="1"/>
  <c r="B34" i="1"/>
  <c r="B74" i="1"/>
  <c r="B58" i="1"/>
  <c r="H36" i="1"/>
  <c r="J35" i="1"/>
  <c r="I28" i="1"/>
  <c r="M28" i="1" s="1"/>
  <c r="M25" i="1" l="1"/>
  <c r="M36" i="1" s="1"/>
  <c r="O77" i="1" s="1"/>
  <c r="J36" i="1"/>
  <c r="B35" i="1"/>
  <c r="B75" i="1"/>
  <c r="B59" i="1"/>
  <c r="I36" i="1"/>
  <c r="B76" i="1" l="1"/>
  <c r="B60" i="1"/>
</calcChain>
</file>

<file path=xl/sharedStrings.xml><?xml version="1.0" encoding="utf-8"?>
<sst xmlns="http://schemas.openxmlformats.org/spreadsheetml/2006/main" count="86" uniqueCount="63">
  <si>
    <t>Årsarbetstid</t>
  </si>
  <si>
    <t>År</t>
  </si>
  <si>
    <t>År (ÅÅÅÅ)</t>
  </si>
  <si>
    <t>Planerad start</t>
  </si>
  <si>
    <t>Timmar i tjänst</t>
  </si>
  <si>
    <t>Forsknings-grad</t>
  </si>
  <si>
    <t>Antal doktorand- timmar i tjänst</t>
  </si>
  <si>
    <t>Månadslön</t>
  </si>
  <si>
    <t>Antal mån</t>
  </si>
  <si>
    <t>Löne-kostnad</t>
  </si>
  <si>
    <t>Kontors-kostnad</t>
  </si>
  <si>
    <t>OH-kostnad</t>
  </si>
  <si>
    <t>Expenser</t>
  </si>
  <si>
    <t>Finansierings-behov</t>
  </si>
  <si>
    <t>Doktorand</t>
  </si>
  <si>
    <t>Månadsarbetstid</t>
  </si>
  <si>
    <t>Efternamn, tilltalsnamn (övriga förnamn anges med initialer</t>
  </si>
  <si>
    <t>Födelseår</t>
  </si>
  <si>
    <t>Forskarutbildningsämne</t>
  </si>
  <si>
    <t>Avsedd examen</t>
  </si>
  <si>
    <t>Licentiandexamen</t>
  </si>
  <si>
    <t>Doktorsexamen</t>
  </si>
  <si>
    <t>Beräknat startdatum</t>
  </si>
  <si>
    <t>Beräknat slutdatum</t>
  </si>
  <si>
    <t>PLANERAD ARBETSTID</t>
  </si>
  <si>
    <t>KOSTNADER</t>
  </si>
  <si>
    <t>Aktivitet (namn)</t>
  </si>
  <si>
    <t>Kontering</t>
  </si>
  <si>
    <t>Org</t>
  </si>
  <si>
    <t>Vht</t>
  </si>
  <si>
    <t>Aktivitet</t>
  </si>
  <si>
    <t>EXTERN FINANSIERING</t>
  </si>
  <si>
    <t>Beräknad kostnad</t>
  </si>
  <si>
    <t>TOTAL FINANSIERING</t>
  </si>
  <si>
    <t>Intygas att kostnaden för doktorandanställningen har beräknats enligt vid Mittuniversitetet gällande principer</t>
  </si>
  <si>
    <t>Ort och datum</t>
  </si>
  <si>
    <t>Namnteckning</t>
  </si>
  <si>
    <t>Underskrift av avdelningsekonom</t>
  </si>
  <si>
    <t>Underskrift av avdelningschef</t>
  </si>
  <si>
    <t>Intygas att medel ställs till förfogande enligt ovanstående finansieringsplan</t>
  </si>
  <si>
    <t>Underskrift av dekan</t>
  </si>
  <si>
    <t>Beslutas att doktorandtjänsten utlyses med ovanstående finansieringsplan</t>
  </si>
  <si>
    <t>Kontors %</t>
  </si>
  <si>
    <t>OH %</t>
  </si>
  <si>
    <t>LKP %</t>
  </si>
  <si>
    <t>Expenser/år</t>
  </si>
  <si>
    <t>FAKULTETSFINANSIERING</t>
  </si>
  <si>
    <t>Kvar att finansiera</t>
  </si>
  <si>
    <t>Handledning</t>
  </si>
  <si>
    <t>Handledare</t>
  </si>
  <si>
    <t>Timkostnad inkl LKP</t>
  </si>
  <si>
    <t>Totalt</t>
  </si>
  <si>
    <t>Huvudhandledare</t>
  </si>
  <si>
    <t>Timmar/år</t>
  </si>
  <si>
    <t>Bihandledare</t>
  </si>
  <si>
    <t>Kontors-kostnad/år</t>
  </si>
  <si>
    <t>OH-Kostnad/år</t>
  </si>
  <si>
    <t>Totalt/år</t>
  </si>
  <si>
    <t>Lönekostnad/år</t>
  </si>
  <si>
    <t>Lokal</t>
  </si>
  <si>
    <t>OH</t>
  </si>
  <si>
    <t>Lön</t>
  </si>
  <si>
    <t>Löneökning handledare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</si>
</sst>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r&quot;_-;\-* #,##0.00\ &quot;kr&quot;_-;_-* &quot;-&quot;??\ &quot;kr&quot;_-;_-@_-"/>
    <numFmt numFmtId="164" formatCode="0.0%"/>
    <numFmt numFmtId="165" formatCode="0.000%"/>
    <numFmt numFmtId="166" formatCode="_-* #,##0\ &quot;kr&quot;_-;\-* #,##0\ &quot;kr&quot;_-;_-* &quot;-&quot;??\ &quot;kr&quot;_-;_-@_-"/>
    <numFmt numFmtId="167" formatCode="#,##0;\-0;\-;@"/>
    <numFmt numFmtId="170" formatCode="#,##0\ &quot;kr&quot;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i/>
      <sz val="8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1" xfId="0" applyFont="1" applyFill="1" applyBorder="1"/>
    <xf numFmtId="0" fontId="0" fillId="2" borderId="0" xfId="0" applyFill="1" applyBorder="1"/>
    <xf numFmtId="0" fontId="6" fillId="0" borderId="1" xfId="0" applyFont="1" applyBorder="1" applyAlignment="1">
      <alignment horizontal="center" wrapText="1"/>
    </xf>
    <xf numFmtId="0" fontId="3" fillId="3" borderId="4" xfId="0" applyFont="1" applyFill="1" applyBorder="1"/>
    <xf numFmtId="0" fontId="3" fillId="3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9" xfId="0" applyFill="1" applyBorder="1"/>
    <xf numFmtId="0" fontId="0" fillId="4" borderId="8" xfId="0" applyFill="1" applyBorder="1" applyAlignment="1">
      <alignment horizontal="center"/>
    </xf>
    <xf numFmtId="0" fontId="5" fillId="0" borderId="1" xfId="0" applyFont="1" applyFill="1" applyBorder="1"/>
    <xf numFmtId="0" fontId="5" fillId="4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 applyAlignment="1">
      <alignment horizontal="center"/>
    </xf>
    <xf numFmtId="10" fontId="0" fillId="2" borderId="0" xfId="0" applyNumberFormat="1" applyFill="1"/>
    <xf numFmtId="0" fontId="0" fillId="2" borderId="8" xfId="0" applyFill="1" applyBorder="1"/>
    <xf numFmtId="1" fontId="0" fillId="2" borderId="10" xfId="0" applyNumberFormat="1" applyFill="1" applyBorder="1" applyAlignment="1">
      <alignment horizontal="center"/>
    </xf>
    <xf numFmtId="0" fontId="0" fillId="2" borderId="2" xfId="0" applyFill="1" applyBorder="1"/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/>
    <xf numFmtId="0" fontId="4" fillId="0" borderId="2" xfId="0" applyFont="1" applyBorder="1" applyAlignment="1"/>
    <xf numFmtId="0" fontId="4" fillId="0" borderId="10" xfId="0" applyFont="1" applyBorder="1" applyAlignment="1"/>
    <xf numFmtId="3" fontId="5" fillId="5" borderId="16" xfId="0" applyNumberFormat="1" applyFont="1" applyFill="1" applyBorder="1" applyAlignment="1">
      <alignment horizontal="center"/>
    </xf>
    <xf numFmtId="3" fontId="6" fillId="5" borderId="17" xfId="0" applyNumberFormat="1" applyFont="1" applyFill="1" applyBorder="1" applyAlignment="1">
      <alignment horizontal="center"/>
    </xf>
    <xf numFmtId="167" fontId="5" fillId="2" borderId="19" xfId="0" applyNumberFormat="1" applyFont="1" applyFill="1" applyBorder="1" applyAlignment="1">
      <alignment horizontal="center"/>
    </xf>
    <xf numFmtId="167" fontId="6" fillId="2" borderId="19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7" fillId="2" borderId="4" xfId="0" applyFont="1" applyFill="1" applyBorder="1" applyAlignment="1"/>
    <xf numFmtId="0" fontId="7" fillId="0" borderId="5" xfId="0" applyFont="1" applyBorder="1" applyAlignment="1"/>
    <xf numFmtId="0" fontId="4" fillId="2" borderId="11" xfId="0" applyFont="1" applyFill="1" applyBorder="1" applyAlignment="1"/>
    <xf numFmtId="0" fontId="4" fillId="0" borderId="12" xfId="0" applyFont="1" applyBorder="1" applyAlignment="1"/>
    <xf numFmtId="0" fontId="4" fillId="2" borderId="12" xfId="0" applyFont="1" applyFill="1" applyBorder="1" applyAlignment="1"/>
    <xf numFmtId="0" fontId="5" fillId="2" borderId="22" xfId="0" applyFont="1" applyFill="1" applyBorder="1" applyAlignment="1"/>
    <xf numFmtId="0" fontId="5" fillId="0" borderId="23" xfId="0" applyFont="1" applyBorder="1" applyAlignment="1"/>
    <xf numFmtId="167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3" fontId="5" fillId="4" borderId="3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3" fontId="5" fillId="4" borderId="18" xfId="0" applyNumberFormat="1" applyFont="1" applyFill="1" applyBorder="1" applyAlignment="1">
      <alignment horizontal="center"/>
    </xf>
    <xf numFmtId="167" fontId="6" fillId="2" borderId="18" xfId="0" applyNumberFormat="1" applyFont="1" applyFill="1" applyBorder="1" applyAlignment="1">
      <alignment horizontal="center"/>
    </xf>
    <xf numFmtId="167" fontId="6" fillId="2" borderId="19" xfId="0" applyNumberFormat="1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14" fontId="4" fillId="2" borderId="9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4" xfId="0" applyFont="1" applyBorder="1" applyAlignment="1"/>
    <xf numFmtId="14" fontId="4" fillId="0" borderId="9" xfId="0" applyNumberFormat="1" applyFont="1" applyBorder="1" applyAlignment="1">
      <alignment horizontal="left"/>
    </xf>
    <xf numFmtId="0" fontId="8" fillId="0" borderId="6" xfId="0" applyFont="1" applyBorder="1" applyAlignment="1"/>
    <xf numFmtId="0" fontId="9" fillId="2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6" fillId="6" borderId="15" xfId="0" applyFont="1" applyFill="1" applyBorder="1" applyAlignment="1">
      <alignment horizontal="center" wrapText="1"/>
    </xf>
    <xf numFmtId="0" fontId="6" fillId="6" borderId="16" xfId="0" applyFont="1" applyFill="1" applyBorder="1" applyAlignment="1">
      <alignment horizontal="center" wrapText="1"/>
    </xf>
    <xf numFmtId="0" fontId="8" fillId="0" borderId="5" xfId="0" applyFont="1" applyBorder="1" applyAlignment="1"/>
    <xf numFmtId="0" fontId="4" fillId="2" borderId="7" xfId="0" applyFont="1" applyFill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0" fillId="2" borderId="0" xfId="0" applyNumberFormat="1" applyFill="1"/>
    <xf numFmtId="0" fontId="0" fillId="2" borderId="4" xfId="0" applyFill="1" applyBorder="1"/>
    <xf numFmtId="165" fontId="0" fillId="4" borderId="6" xfId="2" applyNumberFormat="1" applyFont="1" applyFill="1" applyBorder="1"/>
    <xf numFmtId="164" fontId="0" fillId="4" borderId="8" xfId="2" applyNumberFormat="1" applyFont="1" applyFill="1" applyBorder="1"/>
    <xf numFmtId="9" fontId="0" fillId="4" borderId="8" xfId="2" applyFont="1" applyFill="1" applyBorder="1"/>
    <xf numFmtId="170" fontId="0" fillId="4" borderId="10" xfId="0" applyNumberFormat="1" applyFill="1" applyBorder="1"/>
    <xf numFmtId="3" fontId="0" fillId="2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3" fontId="0" fillId="2" borderId="24" xfId="0" applyNumberFormat="1" applyFill="1" applyBorder="1" applyAlignment="1">
      <alignment horizontal="center"/>
    </xf>
    <xf numFmtId="0" fontId="12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0" xfId="0" applyFont="1" applyFill="1" applyBorder="1"/>
    <xf numFmtId="0" fontId="3" fillId="3" borderId="8" xfId="0" applyFont="1" applyFill="1" applyBorder="1"/>
    <xf numFmtId="0" fontId="3" fillId="3" borderId="0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0" xfId="0" applyFont="1" applyFill="1" applyBorder="1" applyAlignment="1">
      <alignment horizontal="center" wrapText="1"/>
    </xf>
    <xf numFmtId="3" fontId="0" fillId="2" borderId="0" xfId="0" applyNumberFormat="1" applyFill="1" applyBorder="1" applyAlignment="1">
      <alignment horizontal="center"/>
    </xf>
    <xf numFmtId="167" fontId="0" fillId="2" borderId="8" xfId="0" applyNumberFormat="1" applyFill="1" applyBorder="1" applyAlignment="1">
      <alignment horizontal="center"/>
    </xf>
    <xf numFmtId="0" fontId="0" fillId="4" borderId="7" xfId="0" applyFill="1" applyBorder="1"/>
    <xf numFmtId="0" fontId="0" fillId="4" borderId="0" xfId="0" applyFill="1" applyBorder="1"/>
    <xf numFmtId="0" fontId="0" fillId="4" borderId="25" xfId="0" applyFill="1" applyBorder="1"/>
    <xf numFmtId="167" fontId="0" fillId="2" borderId="26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5" fillId="2" borderId="18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165" fontId="6" fillId="0" borderId="14" xfId="2" applyNumberFormat="1" applyFont="1" applyFill="1" applyBorder="1" applyAlignment="1">
      <alignment horizontal="center"/>
    </xf>
    <xf numFmtId="164" fontId="6" fillId="0" borderId="14" xfId="2" applyNumberFormat="1" applyFont="1" applyFill="1" applyBorder="1" applyAlignment="1">
      <alignment horizontal="center"/>
    </xf>
    <xf numFmtId="9" fontId="6" fillId="0" borderId="14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66" fontId="6" fillId="0" borderId="1" xfId="1" applyNumberFormat="1" applyFont="1" applyFill="1" applyBorder="1" applyAlignment="1"/>
    <xf numFmtId="0" fontId="6" fillId="0" borderId="14" xfId="0" applyFont="1" applyBorder="1" applyAlignment="1">
      <alignment horizontal="center"/>
    </xf>
    <xf numFmtId="3" fontId="6" fillId="2" borderId="27" xfId="0" applyNumberFormat="1" applyFont="1" applyFill="1" applyBorder="1" applyAlignment="1">
      <alignment horizontal="center"/>
    </xf>
    <xf numFmtId="166" fontId="6" fillId="0" borderId="28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19" xfId="0" applyBorder="1" applyAlignme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8" xfId="0" applyFill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0" fontId="10" fillId="2" borderId="0" xfId="0" applyFont="1" applyFill="1" applyBorder="1" applyAlignment="1"/>
    <xf numFmtId="0" fontId="10" fillId="0" borderId="0" xfId="0" applyFont="1" applyBorder="1" applyAlignment="1"/>
    <xf numFmtId="0" fontId="5" fillId="2" borderId="2" xfId="0" applyFont="1" applyFill="1" applyBorder="1" applyAlignment="1"/>
    <xf numFmtId="0" fontId="5" fillId="0" borderId="2" xfId="0" applyFont="1" applyBorder="1" applyAlignment="1"/>
    <xf numFmtId="0" fontId="0" fillId="0" borderId="21" xfId="0" applyBorder="1" applyAlignment="1"/>
    <xf numFmtId="0" fontId="4" fillId="2" borderId="9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4" fillId="3" borderId="7" xfId="0" applyFont="1" applyFill="1" applyBorder="1" applyAlignment="1">
      <alignment wrapText="1"/>
    </xf>
    <xf numFmtId="164" fontId="13" fillId="4" borderId="0" xfId="2" applyNumberFormat="1" applyFont="1" applyFill="1" applyBorder="1" applyAlignment="1"/>
    <xf numFmtId="0" fontId="4" fillId="2" borderId="1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/>
    <xf numFmtId="3" fontId="0" fillId="7" borderId="0" xfId="0" applyNumberFormat="1" applyFill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388620</xdr:colOff>
      <xdr:row>0</xdr:row>
      <xdr:rowOff>0</xdr:rowOff>
    </xdr:from>
    <xdr:to>
      <xdr:col>18</xdr:col>
      <xdr:colOff>321115</xdr:colOff>
      <xdr:row>31</xdr:row>
      <xdr:rowOff>115466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0"/>
          <a:ext cx="6638095" cy="5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502920</xdr:colOff>
      <xdr:row>0</xdr:row>
      <xdr:rowOff>83820</xdr:rowOff>
    </xdr:from>
    <xdr:to>
      <xdr:col>9</xdr:col>
      <xdr:colOff>510540</xdr:colOff>
      <xdr:row>8</xdr:row>
      <xdr:rowOff>91440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0" y="83820"/>
          <a:ext cx="2956560" cy="1409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495300</xdr:colOff>
      <xdr:row>37</xdr:row>
      <xdr:rowOff>83820</xdr:rowOff>
    </xdr:from>
    <xdr:to>
      <xdr:col>9</xdr:col>
      <xdr:colOff>502920</xdr:colOff>
      <xdr:row>45</xdr:row>
      <xdr:rowOff>91440</xdr:rowOff>
    </xdr:to>
    <xdr:pic>
      <xdr:nvPicPr>
        <xdr:cNvPr id="11" name="Bildobjekt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7559040"/>
          <a:ext cx="2956560" cy="1409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510540</xdr:colOff>
      <xdr:row>0</xdr:row>
      <xdr:rowOff>144780</xdr:rowOff>
    </xdr:from>
    <xdr:to>
      <xdr:col>20</xdr:col>
      <xdr:colOff>121920</xdr:colOff>
      <xdr:row>8</xdr:row>
      <xdr:rowOff>152400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8763000" y="144780"/>
          <a:ext cx="296418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ittuniversitetet">
  <a:themeElements>
    <a:clrScheme name="Mittuniversitet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CB9"/>
      </a:accent1>
      <a:accent2>
        <a:srgbClr val="00BFD6"/>
      </a:accent2>
      <a:accent3>
        <a:srgbClr val="007934"/>
      </a:accent3>
      <a:accent4>
        <a:srgbClr val="3FAE2A"/>
      </a:accent4>
      <a:accent5>
        <a:srgbClr val="706259"/>
      </a:accent5>
      <a:accent6>
        <a:srgbClr val="AEA299"/>
      </a:accent6>
      <a:hlink>
        <a:srgbClr val="0563C1"/>
      </a:hlink>
      <a:folHlink>
        <a:srgbClr val="954F72"/>
      </a:folHlink>
    </a:clrScheme>
    <a:fontScheme name="Excel Mittuniversitet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4"/>
  <sheetViews>
    <sheetView workbookViewId="0">
      <selection activeCell="C24" sqref="C24"/>
    </sheetView>
  </sheetViews>
  <sheetFormatPr defaultRowHeight="13.8" x14ac:dyDescent="0.25"/>
  <cols>
    <col min="1" max="1" width="4.3984375" style="1" customWidth="1"/>
    <col min="2" max="2" width="16.19921875" style="1" customWidth="1"/>
    <col min="3" max="3" width="11.19921875" style="1" customWidth="1"/>
    <col min="4" max="4" width="7.3984375" style="1" customWidth="1"/>
    <col min="5" max="5" width="11.296875" style="1" customWidth="1"/>
    <col min="6" max="6" width="7.69921875" style="1" customWidth="1"/>
    <col min="7" max="7" width="8.3984375" style="1" customWidth="1"/>
    <col min="8" max="22" width="8.796875" style="1"/>
    <col min="23" max="23" width="11.8984375" style="1" bestFit="1" customWidth="1"/>
    <col min="24" max="16384" width="8.796875" style="1"/>
  </cols>
  <sheetData>
    <row r="1" spans="2:32" x14ac:dyDescent="0.25">
      <c r="B1" s="6" t="s">
        <v>14</v>
      </c>
      <c r="C1" s="7" t="s">
        <v>2</v>
      </c>
    </row>
    <row r="2" spans="2:32" x14ac:dyDescent="0.25">
      <c r="B2" s="8" t="s">
        <v>3</v>
      </c>
      <c r="C2" s="10">
        <v>2018</v>
      </c>
    </row>
    <row r="3" spans="2:32" x14ac:dyDescent="0.25">
      <c r="B3" s="8"/>
      <c r="C3" s="21"/>
    </row>
    <row r="4" spans="2:32" x14ac:dyDescent="0.25">
      <c r="B4" s="8" t="s">
        <v>0</v>
      </c>
      <c r="C4" s="10">
        <v>1732</v>
      </c>
    </row>
    <row r="5" spans="2:32" x14ac:dyDescent="0.25">
      <c r="B5" s="9" t="s">
        <v>15</v>
      </c>
      <c r="C5" s="22">
        <f>C4/12</f>
        <v>144.33333333333334</v>
      </c>
    </row>
    <row r="7" spans="2:32" x14ac:dyDescent="0.25">
      <c r="B7" s="100" t="s">
        <v>44</v>
      </c>
      <c r="C7" s="101">
        <v>0.52837000000000001</v>
      </c>
    </row>
    <row r="8" spans="2:32" x14ac:dyDescent="0.25">
      <c r="B8" s="8" t="s">
        <v>42</v>
      </c>
      <c r="C8" s="102">
        <v>8.4000000000000005E-2</v>
      </c>
    </row>
    <row r="9" spans="2:32" x14ac:dyDescent="0.25">
      <c r="B9" s="8" t="s">
        <v>43</v>
      </c>
      <c r="C9" s="103">
        <v>0.54</v>
      </c>
    </row>
    <row r="10" spans="2:32" x14ac:dyDescent="0.25">
      <c r="B10" s="9" t="s">
        <v>45</v>
      </c>
      <c r="C10" s="104">
        <v>15000</v>
      </c>
    </row>
    <row r="13" spans="2:32" x14ac:dyDescent="0.25">
      <c r="B13" s="110" t="s">
        <v>48</v>
      </c>
      <c r="C13" s="111">
        <f>C2</f>
        <v>2018</v>
      </c>
      <c r="D13" s="111"/>
      <c r="E13" s="111"/>
      <c r="F13" s="111"/>
      <c r="G13" s="111"/>
      <c r="H13" s="112"/>
    </row>
    <row r="14" spans="2:32" x14ac:dyDescent="0.25">
      <c r="B14" s="159" t="s">
        <v>62</v>
      </c>
      <c r="C14" s="114"/>
      <c r="D14" s="114"/>
      <c r="E14" s="114"/>
      <c r="F14" s="114"/>
      <c r="G14" s="114"/>
      <c r="H14" s="115"/>
    </row>
    <row r="15" spans="2:32" x14ac:dyDescent="0.25">
      <c r="B15" s="85"/>
      <c r="C15" s="160">
        <v>2.5000000000000001E-2</v>
      </c>
      <c r="D15" s="114"/>
      <c r="E15" s="114"/>
      <c r="F15" s="114"/>
      <c r="G15" s="114"/>
      <c r="H15" s="115"/>
      <c r="W15" s="158" t="s">
        <v>61</v>
      </c>
      <c r="X15" s="158" t="s">
        <v>61</v>
      </c>
      <c r="Y15" s="158" t="s">
        <v>61</v>
      </c>
      <c r="Z15" s="158" t="s">
        <v>61</v>
      </c>
      <c r="AA15" s="158" t="s">
        <v>61</v>
      </c>
      <c r="AB15" s="158" t="s">
        <v>61</v>
      </c>
      <c r="AC15" s="158" t="s">
        <v>61</v>
      </c>
      <c r="AD15" s="158" t="s">
        <v>61</v>
      </c>
      <c r="AE15" s="158" t="s">
        <v>61</v>
      </c>
      <c r="AF15" s="158" t="s">
        <v>61</v>
      </c>
    </row>
    <row r="16" spans="2:32" ht="41.4" x14ac:dyDescent="0.25">
      <c r="B16" s="113" t="s">
        <v>49</v>
      </c>
      <c r="C16" s="116" t="s">
        <v>50</v>
      </c>
      <c r="D16" s="116" t="s">
        <v>53</v>
      </c>
      <c r="E16" s="116" t="s">
        <v>58</v>
      </c>
      <c r="F16" s="116" t="s">
        <v>55</v>
      </c>
      <c r="G16" s="116" t="s">
        <v>56</v>
      </c>
      <c r="H16" s="117" t="s">
        <v>57</v>
      </c>
      <c r="W16" s="158">
        <f>C13+1</f>
        <v>2019</v>
      </c>
      <c r="X16" s="158">
        <f>W16+1</f>
        <v>2020</v>
      </c>
      <c r="Y16" s="158">
        <f>X16+1</f>
        <v>2021</v>
      </c>
      <c r="Z16" s="158">
        <f>Y16+1</f>
        <v>2022</v>
      </c>
      <c r="AA16" s="158">
        <f>Z16+1</f>
        <v>2023</v>
      </c>
      <c r="AB16" s="158">
        <f>AA16+1</f>
        <v>2024</v>
      </c>
      <c r="AC16" s="158">
        <f>AB16+1</f>
        <v>2025</v>
      </c>
      <c r="AD16" s="158">
        <f>AC16+1</f>
        <v>2026</v>
      </c>
      <c r="AE16" s="158">
        <f>AD16+1</f>
        <v>2027</v>
      </c>
      <c r="AF16" s="158">
        <f>AE16+1</f>
        <v>2028</v>
      </c>
    </row>
    <row r="17" spans="2:32" x14ac:dyDescent="0.25">
      <c r="B17" s="118" t="s">
        <v>52</v>
      </c>
      <c r="C17" s="119"/>
      <c r="D17" s="106"/>
      <c r="E17" s="120" t="str">
        <f>IF(D17="","",(C17*D17))</f>
        <v/>
      </c>
      <c r="F17" s="120" t="str">
        <f>IF(D17="","",((E17*$C$8)))</f>
        <v/>
      </c>
      <c r="G17" s="120" t="str">
        <f>IF(D17="","",((E17*$C$9)))</f>
        <v/>
      </c>
      <c r="H17" s="121">
        <f>SUM(E17:G17)</f>
        <v>0</v>
      </c>
      <c r="W17" s="105" t="str">
        <f>IF(E17="","",(E17*(1+$C$15)))</f>
        <v/>
      </c>
      <c r="X17" s="105" t="str">
        <f>IF(W17="","",(W17*(1+$C$15)))</f>
        <v/>
      </c>
      <c r="Y17" s="105" t="str">
        <f>IF(X17="","",(X17*(1+$C$15)))</f>
        <v/>
      </c>
      <c r="Z17" s="105" t="str">
        <f>IF(Y17="","",(Y17*(1+$C$15)))</f>
        <v/>
      </c>
      <c r="AA17" s="105" t="str">
        <f>IF(Z17="","",(Z17*(1+$C$15)))</f>
        <v/>
      </c>
      <c r="AB17" s="105" t="str">
        <f>IF(AA17="","",(AA17*(1+$C$15)))</f>
        <v/>
      </c>
      <c r="AC17" s="105" t="str">
        <f>IF(AB17="","",(AB17*(1+$C$15)))</f>
        <v/>
      </c>
      <c r="AD17" s="105" t="str">
        <f>IF(AC17="","",(AC17*(1+$C$15)))</f>
        <v/>
      </c>
      <c r="AE17" s="105" t="str">
        <f>IF(AD17="","",(AD17*(1+$C$15)))</f>
        <v/>
      </c>
      <c r="AF17" s="105" t="str">
        <f>IF(AE17="","",(AE17*(1+$C$15)))</f>
        <v/>
      </c>
    </row>
    <row r="18" spans="2:32" x14ac:dyDescent="0.25">
      <c r="B18" s="122" t="s">
        <v>54</v>
      </c>
      <c r="C18" s="119"/>
      <c r="D18" s="106"/>
      <c r="E18" s="120" t="str">
        <f t="shared" ref="E18:E20" si="0">IF(D18="","",(C18*D18))</f>
        <v/>
      </c>
      <c r="F18" s="120" t="str">
        <f t="shared" ref="F18:F20" si="1">IF(D18="","",((E18*$C$8)))</f>
        <v/>
      </c>
      <c r="G18" s="120" t="str">
        <f t="shared" ref="G18:G20" si="2">IF(D18="","",((E18*$C$9)))</f>
        <v/>
      </c>
      <c r="H18" s="121">
        <f t="shared" ref="H18:H20" si="3">SUM(E18:G18)</f>
        <v>0</v>
      </c>
      <c r="W18" s="105" t="str">
        <f>IF(E18="","",(E18*(1+$C$15)))</f>
        <v/>
      </c>
      <c r="X18" s="105" t="str">
        <f>IF(W18="","",(W18*(1+$C$15)))</f>
        <v/>
      </c>
      <c r="Y18" s="105" t="str">
        <f>IF(X18="","",(X18*(1+$C$15)))</f>
        <v/>
      </c>
      <c r="Z18" s="105" t="str">
        <f>IF(Y18="","",(Y18*(1+$C$15)))</f>
        <v/>
      </c>
      <c r="AA18" s="105" t="str">
        <f>IF(Z18="","",(Z18*(1+$C$15)))</f>
        <v/>
      </c>
      <c r="AB18" s="105" t="str">
        <f>IF(AA18="","",(AA18*(1+$C$15)))</f>
        <v/>
      </c>
      <c r="AC18" s="105" t="str">
        <f>IF(AB18="","",(AB18*(1+$C$15)))</f>
        <v/>
      </c>
      <c r="AD18" s="105" t="str">
        <f>IF(AC18="","",(AC18*(1+$C$15)))</f>
        <v/>
      </c>
      <c r="AE18" s="105" t="str">
        <f>IF(AD18="","",(AD18*(1+$C$15)))</f>
        <v/>
      </c>
      <c r="AF18" s="105" t="str">
        <f>IF(AE18="","",(AE18*(1+$C$15)))</f>
        <v/>
      </c>
    </row>
    <row r="19" spans="2:32" x14ac:dyDescent="0.25">
      <c r="B19" s="122"/>
      <c r="C19" s="123"/>
      <c r="D19" s="106"/>
      <c r="E19" s="120" t="str">
        <f t="shared" si="0"/>
        <v/>
      </c>
      <c r="F19" s="120" t="str">
        <f t="shared" si="1"/>
        <v/>
      </c>
      <c r="G19" s="120" t="str">
        <f t="shared" si="2"/>
        <v/>
      </c>
      <c r="H19" s="121">
        <f t="shared" si="3"/>
        <v>0</v>
      </c>
      <c r="W19" s="105" t="str">
        <f>IF(E19="","",(E19*(1+$C$15)))</f>
        <v/>
      </c>
      <c r="X19" s="105" t="str">
        <f>IF(W19="","",(W19*(1+$C$15)))</f>
        <v/>
      </c>
      <c r="Y19" s="105" t="str">
        <f>IF(X19="","",(X19*(1+$C$15)))</f>
        <v/>
      </c>
      <c r="Z19" s="105" t="str">
        <f>IF(Y19="","",(Y19*(1+$C$15)))</f>
        <v/>
      </c>
      <c r="AA19" s="105" t="str">
        <f>IF(Z19="","",(Z19*(1+$C$15)))</f>
        <v/>
      </c>
      <c r="AB19" s="105" t="str">
        <f>IF(AA19="","",(AA19*(1+$C$15)))</f>
        <v/>
      </c>
      <c r="AC19" s="105" t="str">
        <f>IF(AB19="","",(AB19*(1+$C$15)))</f>
        <v/>
      </c>
      <c r="AD19" s="105" t="str">
        <f>IF(AC19="","",(AC19*(1+$C$15)))</f>
        <v/>
      </c>
      <c r="AE19" s="105" t="str">
        <f>IF(AD19="","",(AD19*(1+$C$15)))</f>
        <v/>
      </c>
      <c r="AF19" s="105" t="str">
        <f>IF(AE19="","",(AE19*(1+$C$15)))</f>
        <v/>
      </c>
    </row>
    <row r="20" spans="2:32" ht="14.4" thickBot="1" x14ac:dyDescent="0.3">
      <c r="B20" s="124"/>
      <c r="C20" s="107"/>
      <c r="D20" s="108"/>
      <c r="E20" s="109" t="str">
        <f t="shared" si="0"/>
        <v/>
      </c>
      <c r="F20" s="109" t="str">
        <f t="shared" si="1"/>
        <v/>
      </c>
      <c r="G20" s="109" t="str">
        <f t="shared" si="2"/>
        <v/>
      </c>
      <c r="H20" s="125">
        <f t="shared" si="3"/>
        <v>0</v>
      </c>
      <c r="W20" s="109" t="str">
        <f>IF(E20="","",(E20*(1+$C$15)))</f>
        <v/>
      </c>
      <c r="X20" s="109" t="str">
        <f>IF(W20="","",(W20*(1+$C$15)))</f>
        <v/>
      </c>
      <c r="Y20" s="109" t="str">
        <f>IF(X20="","",(X20*(1+$C$15)))</f>
        <v/>
      </c>
      <c r="Z20" s="109" t="str">
        <f>IF(Y20="","",(Y20*(1+$C$15)))</f>
        <v/>
      </c>
      <c r="AA20" s="109" t="str">
        <f>IF(Z20="","",(Z20*(1+$C$15)))</f>
        <v/>
      </c>
      <c r="AB20" s="109" t="str">
        <f>IF(AA20="","",(AA20*(1+$C$15)))</f>
        <v/>
      </c>
      <c r="AC20" s="109" t="str">
        <f>IF(AB20="","",(AB20*(1+$C$15)))</f>
        <v/>
      </c>
      <c r="AD20" s="109" t="str">
        <f>IF(AC20="","",(AC20*(1+$C$15)))</f>
        <v/>
      </c>
      <c r="AE20" s="109" t="str">
        <f>IF(AD20="","",(AD20*(1+$C$15)))</f>
        <v/>
      </c>
      <c r="AF20" s="109" t="str">
        <f>IF(AE20="","",(AE20*(1+$C$15)))</f>
        <v/>
      </c>
    </row>
    <row r="21" spans="2:32" x14ac:dyDescent="0.25">
      <c r="B21" s="9" t="s">
        <v>51</v>
      </c>
      <c r="C21" s="23"/>
      <c r="D21" s="126">
        <f>SUM(D17:D20)</f>
        <v>0</v>
      </c>
      <c r="E21" s="127">
        <f>SUM(E17:E20)</f>
        <v>0</v>
      </c>
      <c r="F21" s="127">
        <f>SUM(F17:F20)</f>
        <v>0</v>
      </c>
      <c r="G21" s="127">
        <f>SUM(G17:G20)</f>
        <v>0</v>
      </c>
      <c r="H21" s="128">
        <f>SUM(H17:H20)</f>
        <v>0</v>
      </c>
      <c r="W21" s="105">
        <f>SUM(W17:W20)</f>
        <v>0</v>
      </c>
      <c r="X21" s="105">
        <f>SUM(X17:X20)</f>
        <v>0</v>
      </c>
      <c r="Y21" s="105">
        <f>SUM(Y17:Y20)</f>
        <v>0</v>
      </c>
      <c r="Z21" s="105">
        <f>SUM(Z17:Z20)</f>
        <v>0</v>
      </c>
      <c r="AA21" s="105">
        <f>SUM(AA17:AA20)</f>
        <v>0</v>
      </c>
      <c r="AB21" s="105">
        <f>SUM(AB17:AB20)</f>
        <v>0</v>
      </c>
      <c r="AC21" s="105">
        <f>SUM(AC17:AC20)</f>
        <v>0</v>
      </c>
      <c r="AD21" s="105">
        <f>SUM(AD17:AD20)</f>
        <v>0</v>
      </c>
      <c r="AE21" s="105">
        <f>SUM(AE17:AE20)</f>
        <v>0</v>
      </c>
      <c r="AF21" s="105">
        <f>SUM(AF17:AF20)</f>
        <v>0</v>
      </c>
    </row>
    <row r="22" spans="2:32" x14ac:dyDescent="0.25">
      <c r="V22" s="1" t="s">
        <v>59</v>
      </c>
      <c r="W22" s="105">
        <f>W21*$C$8</f>
        <v>0</v>
      </c>
      <c r="X22" s="105">
        <f>X21*$C$8</f>
        <v>0</v>
      </c>
      <c r="Y22" s="105">
        <f>Y21*$C$8</f>
        <v>0</v>
      </c>
      <c r="Z22" s="105">
        <f>Z21*$C$8</f>
        <v>0</v>
      </c>
      <c r="AA22" s="105">
        <f>AA21*$C$8</f>
        <v>0</v>
      </c>
      <c r="AB22" s="105">
        <f>AB21*$C$8</f>
        <v>0</v>
      </c>
      <c r="AC22" s="105">
        <f>AC21*$C$8</f>
        <v>0</v>
      </c>
      <c r="AD22" s="105">
        <f>AD21*$C$8</f>
        <v>0</v>
      </c>
      <c r="AE22" s="105">
        <f>AE21*$C$8</f>
        <v>0</v>
      </c>
      <c r="AF22" s="105">
        <f>AF21*$C$8</f>
        <v>0</v>
      </c>
    </row>
    <row r="23" spans="2:32" ht="14.4" thickBot="1" x14ac:dyDescent="0.3">
      <c r="V23" s="1" t="s">
        <v>60</v>
      </c>
      <c r="W23" s="109">
        <f>W21*$C$9</f>
        <v>0</v>
      </c>
      <c r="X23" s="109">
        <f>X21*$C$9</f>
        <v>0</v>
      </c>
      <c r="Y23" s="109">
        <f>Y21*$C$9</f>
        <v>0</v>
      </c>
      <c r="Z23" s="109">
        <f>Z21*$C$9</f>
        <v>0</v>
      </c>
      <c r="AA23" s="109">
        <f>AA21*$C$9</f>
        <v>0</v>
      </c>
      <c r="AB23" s="109">
        <f>AB21*$C$9</f>
        <v>0</v>
      </c>
      <c r="AC23" s="109">
        <f>AC21*$C$9</f>
        <v>0</v>
      </c>
      <c r="AD23" s="109">
        <f>AD21*$C$9</f>
        <v>0</v>
      </c>
      <c r="AE23" s="109">
        <f>AE21*$C$9</f>
        <v>0</v>
      </c>
      <c r="AF23" s="109">
        <f>AF21*$C$9</f>
        <v>0</v>
      </c>
    </row>
    <row r="24" spans="2:32" x14ac:dyDescent="0.25">
      <c r="V24" s="1" t="s">
        <v>51</v>
      </c>
      <c r="W24" s="105">
        <f>SUM(W21:W23)</f>
        <v>0</v>
      </c>
      <c r="X24" s="105">
        <f>SUM(X21:X23)</f>
        <v>0</v>
      </c>
      <c r="Y24" s="105">
        <f>SUM(Y21:Y23)</f>
        <v>0</v>
      </c>
      <c r="Z24" s="105">
        <f>SUM(Z21:Z23)</f>
        <v>0</v>
      </c>
      <c r="AA24" s="105">
        <f>SUM(AA21:AA23)</f>
        <v>0</v>
      </c>
      <c r="AB24" s="105">
        <f>SUM(AB21:AB23)</f>
        <v>0</v>
      </c>
      <c r="AC24" s="105">
        <f>SUM(AC21:AC23)</f>
        <v>0</v>
      </c>
      <c r="AD24" s="105">
        <f>SUM(AD21:AD23)</f>
        <v>0</v>
      </c>
      <c r="AE24" s="105">
        <f>SUM(AE21:AE23)</f>
        <v>0</v>
      </c>
      <c r="AF24" s="105">
        <f>SUM(AF21:AF23)</f>
        <v>0</v>
      </c>
    </row>
  </sheetData>
  <mergeCells count="1">
    <mergeCell ref="B14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8:R91"/>
  <sheetViews>
    <sheetView showGridLines="0" tabSelected="1" zoomScaleNormal="100" workbookViewId="0">
      <selection activeCell="N23" sqref="N23"/>
    </sheetView>
  </sheetViews>
  <sheetFormatPr defaultRowHeight="13.8" x14ac:dyDescent="0.25"/>
  <cols>
    <col min="1" max="1" width="4.3984375" style="1" customWidth="1"/>
    <col min="2" max="2" width="4.296875" style="1" customWidth="1"/>
    <col min="3" max="3" width="6.296875" style="1" customWidth="1"/>
    <col min="4" max="4" width="7.59765625" style="1" customWidth="1"/>
    <col min="5" max="5" width="8" style="1" customWidth="1"/>
    <col min="6" max="6" width="8.796875" style="1"/>
    <col min="7" max="7" width="7.09765625" style="1" customWidth="1"/>
    <col min="8" max="8" width="7.59765625" style="1" customWidth="1"/>
    <col min="9" max="9" width="7.19921875" style="1" customWidth="1"/>
    <col min="10" max="10" width="6.8984375" style="1" customWidth="1"/>
    <col min="11" max="11" width="7.09765625" style="1" customWidth="1"/>
    <col min="12" max="12" width="8.69921875" style="1" customWidth="1"/>
    <col min="13" max="13" width="10.5" style="1" customWidth="1"/>
    <col min="14" max="14" width="14.5" style="1" customWidth="1"/>
    <col min="15" max="16384" width="8.796875" style="1"/>
  </cols>
  <sheetData>
    <row r="8" spans="2:13" x14ac:dyDescent="0.25">
      <c r="F8" s="92"/>
      <c r="G8" s="93"/>
      <c r="H8" s="93"/>
    </row>
    <row r="10" spans="2:13" ht="14.4" x14ac:dyDescent="0.3">
      <c r="B10" s="35" t="s">
        <v>16</v>
      </c>
      <c r="C10" s="88"/>
      <c r="D10" s="88"/>
      <c r="E10" s="88"/>
      <c r="F10" s="88"/>
      <c r="G10" s="88"/>
      <c r="H10" s="88"/>
      <c r="I10" s="88"/>
      <c r="J10" s="81"/>
      <c r="K10" s="35" t="s">
        <v>17</v>
      </c>
      <c r="L10" s="88"/>
      <c r="M10" s="75"/>
    </row>
    <row r="11" spans="2:13" x14ac:dyDescent="0.25">
      <c r="B11" s="89"/>
      <c r="C11" s="90"/>
      <c r="D11" s="90"/>
      <c r="E11" s="90"/>
      <c r="F11" s="90"/>
      <c r="G11" s="90"/>
      <c r="H11" s="90"/>
      <c r="I11" s="90"/>
      <c r="J11" s="91"/>
      <c r="K11" s="153"/>
      <c r="L11" s="154"/>
      <c r="M11" s="141"/>
    </row>
    <row r="12" spans="2:13" ht="14.4" x14ac:dyDescent="0.3">
      <c r="B12" s="35" t="s">
        <v>18</v>
      </c>
      <c r="C12" s="88"/>
      <c r="D12" s="88"/>
      <c r="E12" s="88"/>
      <c r="F12" s="88"/>
      <c r="G12" s="88"/>
      <c r="H12" s="88"/>
      <c r="I12" s="88"/>
      <c r="J12" s="81"/>
      <c r="K12" s="35" t="s">
        <v>19</v>
      </c>
      <c r="L12" s="88"/>
      <c r="M12" s="75"/>
    </row>
    <row r="13" spans="2:13" x14ac:dyDescent="0.25">
      <c r="B13" s="82"/>
      <c r="C13" s="83"/>
      <c r="D13" s="83"/>
      <c r="E13" s="83"/>
      <c r="F13" s="83"/>
      <c r="G13" s="83"/>
      <c r="H13" s="83"/>
      <c r="I13" s="83"/>
      <c r="J13" s="84"/>
      <c r="K13" s="161"/>
      <c r="L13" s="155" t="s">
        <v>20</v>
      </c>
      <c r="M13" s="140"/>
    </row>
    <row r="14" spans="2:13" x14ac:dyDescent="0.25">
      <c r="B14" s="85"/>
      <c r="C14" s="83"/>
      <c r="D14" s="83"/>
      <c r="E14" s="83"/>
      <c r="F14" s="83"/>
      <c r="G14" s="83"/>
      <c r="H14" s="83"/>
      <c r="I14" s="83"/>
      <c r="J14" s="84"/>
      <c r="K14" s="162"/>
      <c r="L14" s="156" t="s">
        <v>21</v>
      </c>
      <c r="M14" s="140"/>
    </row>
    <row r="15" spans="2:13" ht="2.4" customHeight="1" x14ac:dyDescent="0.25">
      <c r="B15" s="25"/>
      <c r="C15" s="26"/>
      <c r="D15" s="26"/>
      <c r="E15" s="26"/>
      <c r="F15" s="26"/>
      <c r="G15" s="26"/>
      <c r="H15" s="26"/>
      <c r="I15" s="26"/>
      <c r="J15" s="27"/>
      <c r="K15" s="24"/>
      <c r="L15" s="157"/>
      <c r="M15" s="141"/>
    </row>
    <row r="16" spans="2:13" x14ac:dyDescent="0.25">
      <c r="B16" s="35" t="s">
        <v>22</v>
      </c>
      <c r="C16" s="74"/>
      <c r="D16" s="74"/>
      <c r="E16" s="74"/>
      <c r="F16" s="74"/>
      <c r="G16" s="75"/>
      <c r="H16" s="79" t="s">
        <v>23</v>
      </c>
      <c r="I16" s="74"/>
      <c r="J16" s="74"/>
      <c r="K16" s="74"/>
      <c r="L16" s="74"/>
      <c r="M16" s="75"/>
    </row>
    <row r="17" spans="2:18" x14ac:dyDescent="0.25">
      <c r="B17" s="76"/>
      <c r="C17" s="77"/>
      <c r="D17" s="77"/>
      <c r="E17" s="77"/>
      <c r="F17" s="77"/>
      <c r="G17" s="78"/>
      <c r="H17" s="80"/>
      <c r="I17" s="77"/>
      <c r="J17" s="77"/>
      <c r="K17" s="77"/>
      <c r="L17" s="77"/>
      <c r="M17" s="141"/>
    </row>
    <row r="18" spans="2:18" x14ac:dyDescent="0.25">
      <c r="B18" s="32"/>
      <c r="C18" s="33"/>
      <c r="D18" s="33"/>
      <c r="E18" s="33"/>
      <c r="F18" s="33"/>
      <c r="G18" s="33"/>
      <c r="H18" s="34"/>
      <c r="I18" s="33"/>
      <c r="J18" s="33"/>
      <c r="K18" s="33"/>
      <c r="L18" s="33"/>
    </row>
    <row r="19" spans="2:18" x14ac:dyDescent="0.25">
      <c r="B19" s="32"/>
      <c r="C19" s="33"/>
      <c r="D19" s="33"/>
      <c r="E19" s="33"/>
      <c r="F19" s="33"/>
      <c r="G19" s="33"/>
      <c r="H19" s="34"/>
      <c r="I19" s="33"/>
      <c r="J19" s="33"/>
      <c r="K19" s="33"/>
      <c r="L19" s="33"/>
    </row>
    <row r="20" spans="2:18" x14ac:dyDescent="0.25">
      <c r="B20" s="32"/>
      <c r="C20" s="33"/>
      <c r="D20" s="33"/>
      <c r="E20" s="33"/>
      <c r="F20" s="33"/>
      <c r="G20" s="33"/>
      <c r="H20" s="34"/>
      <c r="I20" s="33"/>
      <c r="J20" s="33"/>
      <c r="K20" s="33"/>
      <c r="L20" s="33"/>
    </row>
    <row r="22" spans="2:18" ht="14.4" thickBot="1" x14ac:dyDescent="0.3">
      <c r="C22" s="69" t="s">
        <v>24</v>
      </c>
      <c r="D22" s="70"/>
      <c r="E22" s="71"/>
      <c r="F22" s="69" t="s">
        <v>25</v>
      </c>
      <c r="G22" s="70"/>
      <c r="H22" s="70"/>
      <c r="I22" s="70"/>
      <c r="J22" s="70"/>
      <c r="K22" s="70"/>
      <c r="L22" s="134"/>
    </row>
    <row r="23" spans="2:18" x14ac:dyDescent="0.25">
      <c r="B23" s="94" t="s">
        <v>1</v>
      </c>
      <c r="C23" s="96" t="s">
        <v>4</v>
      </c>
      <c r="D23" s="96" t="s">
        <v>5</v>
      </c>
      <c r="E23" s="96" t="s">
        <v>6</v>
      </c>
      <c r="F23" s="57" t="s">
        <v>7</v>
      </c>
      <c r="G23" s="130" t="s">
        <v>8</v>
      </c>
      <c r="H23" s="131">
        <f>Input!$C$7</f>
        <v>0.52837000000000001</v>
      </c>
      <c r="I23" s="132">
        <f>Input!$C$8</f>
        <v>8.4000000000000005E-2</v>
      </c>
      <c r="J23" s="133">
        <f>Input!$C$9</f>
        <v>0.54</v>
      </c>
      <c r="K23" s="135">
        <f>Input!$C$10</f>
        <v>15000</v>
      </c>
      <c r="L23" s="138" t="s">
        <v>48</v>
      </c>
      <c r="M23" s="86" t="s">
        <v>13</v>
      </c>
    </row>
    <row r="24" spans="2:18" ht="30.6" customHeight="1" x14ac:dyDescent="0.25">
      <c r="B24" s="95"/>
      <c r="C24" s="97"/>
      <c r="D24" s="97"/>
      <c r="E24" s="97"/>
      <c r="F24" s="95"/>
      <c r="G24" s="98"/>
      <c r="H24" s="5" t="s">
        <v>9</v>
      </c>
      <c r="I24" s="5" t="s">
        <v>10</v>
      </c>
      <c r="J24" s="5" t="s">
        <v>11</v>
      </c>
      <c r="K24" s="136" t="s">
        <v>12</v>
      </c>
      <c r="L24" s="139"/>
      <c r="M24" s="87"/>
      <c r="R24" s="20"/>
    </row>
    <row r="25" spans="2:18" ht="19.8" customHeight="1" x14ac:dyDescent="0.25">
      <c r="B25" s="11">
        <f>Input!$C$2</f>
        <v>2018</v>
      </c>
      <c r="C25" s="18" t="str">
        <f>IF(G25="","",(Input!$C$4/12)*Mall!$G25)</f>
        <v/>
      </c>
      <c r="D25" s="19"/>
      <c r="E25" s="16" t="str">
        <f>IF(C25="","",(C25*D25))</f>
        <v/>
      </c>
      <c r="F25" s="15"/>
      <c r="G25" s="12"/>
      <c r="H25" s="16" t="str">
        <f>IF(E25="","",(((F25*(1+$H$23))/Input!$C$5)*$E25))</f>
        <v/>
      </c>
      <c r="I25" s="16" t="str">
        <f>IF(H25="","",(H25*$I$23))</f>
        <v/>
      </c>
      <c r="J25" s="16" t="str">
        <f>IF(H25="","",(H25*$J$23))</f>
        <v/>
      </c>
      <c r="K25" s="16" t="str">
        <f>IF(G25="","",($K$23/12)*G25)</f>
        <v/>
      </c>
      <c r="L25" s="129" t="str">
        <f>IF(G25="","",(Input!H21/12)*Mall!G25)</f>
        <v/>
      </c>
      <c r="M25" s="28" t="str">
        <f>IF(C25="","",SUM(H25:L25))</f>
        <v/>
      </c>
    </row>
    <row r="26" spans="2:18" ht="19.8" customHeight="1" x14ac:dyDescent="0.25">
      <c r="B26" s="3">
        <f>B25+1</f>
        <v>2019</v>
      </c>
      <c r="C26" s="18" t="str">
        <f>IF(G26="","",(Input!$C$4/12)*Mall!$G26)</f>
        <v/>
      </c>
      <c r="D26" s="19"/>
      <c r="E26" s="16" t="str">
        <f t="shared" ref="E26:E35" si="0">IF(C26="","",(C26*D26))</f>
        <v/>
      </c>
      <c r="F26" s="15"/>
      <c r="G26" s="12"/>
      <c r="H26" s="16" t="str">
        <f>IF(E26="","",(((F26*(1+$H$23))/Input!$C$5)*$E26))</f>
        <v/>
      </c>
      <c r="I26" s="16" t="str">
        <f t="shared" ref="I26:I35" si="1">IF(H26="","",(H26*$I$23))</f>
        <v/>
      </c>
      <c r="J26" s="16" t="str">
        <f t="shared" ref="J26:J35" si="2">IF(H26="","",(H26*$J$23))</f>
        <v/>
      </c>
      <c r="K26" s="16" t="str">
        <f t="shared" ref="K26:K35" si="3">IF(G26="","",($K$23/12)*G26)</f>
        <v/>
      </c>
      <c r="L26" s="129" t="str">
        <f>IF(G26="","",(Input!W24/12)*Mall!G26)</f>
        <v/>
      </c>
      <c r="M26" s="28" t="str">
        <f t="shared" ref="M26:M35" si="4">IF(C26="","",SUM(H26:L26))</f>
        <v/>
      </c>
    </row>
    <row r="27" spans="2:18" ht="19.8" customHeight="1" x14ac:dyDescent="0.25">
      <c r="B27" s="3">
        <f t="shared" ref="B27:B35" si="5">B26+1</f>
        <v>2020</v>
      </c>
      <c r="C27" s="18" t="str">
        <f>IF(G27="","",(Input!$C$4/12)*Mall!$G27)</f>
        <v/>
      </c>
      <c r="D27" s="19"/>
      <c r="E27" s="16" t="str">
        <f t="shared" si="0"/>
        <v/>
      </c>
      <c r="F27" s="15"/>
      <c r="G27" s="12"/>
      <c r="H27" s="16" t="str">
        <f>IF(E27="","",(((F27*(1+$H$23))/Input!$C$5)*$E27))</f>
        <v/>
      </c>
      <c r="I27" s="16" t="str">
        <f t="shared" si="1"/>
        <v/>
      </c>
      <c r="J27" s="16" t="str">
        <f t="shared" si="2"/>
        <v/>
      </c>
      <c r="K27" s="16" t="str">
        <f t="shared" si="3"/>
        <v/>
      </c>
      <c r="L27" s="129" t="str">
        <f>IF(G27="","",(Input!X24/12)*Mall!G27)</f>
        <v/>
      </c>
      <c r="M27" s="28" t="str">
        <f t="shared" si="4"/>
        <v/>
      </c>
    </row>
    <row r="28" spans="2:18" ht="19.8" customHeight="1" x14ac:dyDescent="0.25">
      <c r="B28" s="3">
        <f t="shared" si="5"/>
        <v>2021</v>
      </c>
      <c r="C28" s="18" t="str">
        <f>IF(G28="","",(Input!$C$4/12)*Mall!$G28)</f>
        <v/>
      </c>
      <c r="D28" s="19"/>
      <c r="E28" s="16" t="str">
        <f t="shared" si="0"/>
        <v/>
      </c>
      <c r="F28" s="15"/>
      <c r="G28" s="12"/>
      <c r="H28" s="16" t="str">
        <f>IF(E28="","",(((F28*(1+$H$23))/Input!$C$5)*$E28))</f>
        <v/>
      </c>
      <c r="I28" s="16" t="str">
        <f t="shared" si="1"/>
        <v/>
      </c>
      <c r="J28" s="16" t="str">
        <f t="shared" si="2"/>
        <v/>
      </c>
      <c r="K28" s="16" t="str">
        <f t="shared" si="3"/>
        <v/>
      </c>
      <c r="L28" s="129" t="str">
        <f>IF(G28="","",(Input!Y24/12)*Mall!G28)</f>
        <v/>
      </c>
      <c r="M28" s="28" t="str">
        <f t="shared" si="4"/>
        <v/>
      </c>
    </row>
    <row r="29" spans="2:18" ht="19.8" customHeight="1" x14ac:dyDescent="0.25">
      <c r="B29" s="3">
        <f t="shared" si="5"/>
        <v>2022</v>
      </c>
      <c r="C29" s="18" t="str">
        <f>IF(G29="","",(Input!$C$4/12)*Mall!$G29)</f>
        <v/>
      </c>
      <c r="D29" s="19"/>
      <c r="E29" s="16" t="str">
        <f t="shared" si="0"/>
        <v/>
      </c>
      <c r="F29" s="15"/>
      <c r="G29" s="12"/>
      <c r="H29" s="16" t="str">
        <f>IF(E29="","",(((F29*(1+$H$23))/Input!$C$5)*$E29))</f>
        <v/>
      </c>
      <c r="I29" s="16" t="str">
        <f t="shared" si="1"/>
        <v/>
      </c>
      <c r="J29" s="16" t="str">
        <f t="shared" si="2"/>
        <v/>
      </c>
      <c r="K29" s="16" t="str">
        <f t="shared" si="3"/>
        <v/>
      </c>
      <c r="L29" s="129" t="str">
        <f>IF(G29="","",(Input!Z24/12)*Mall!G29)</f>
        <v/>
      </c>
      <c r="M29" s="28" t="str">
        <f t="shared" si="4"/>
        <v/>
      </c>
    </row>
    <row r="30" spans="2:18" ht="19.8" customHeight="1" x14ac:dyDescent="0.25">
      <c r="B30" s="3">
        <f t="shared" si="5"/>
        <v>2023</v>
      </c>
      <c r="C30" s="18" t="str">
        <f>IF(G30="","",(Input!$C$4/12)*Mall!$G30)</f>
        <v/>
      </c>
      <c r="D30" s="19"/>
      <c r="E30" s="16" t="str">
        <f t="shared" si="0"/>
        <v/>
      </c>
      <c r="F30" s="15"/>
      <c r="G30" s="12"/>
      <c r="H30" s="16" t="str">
        <f>IF(E30="","",(((F30*(1+$H$23))/Input!$C$5)*$E30))</f>
        <v/>
      </c>
      <c r="I30" s="16" t="str">
        <f t="shared" si="1"/>
        <v/>
      </c>
      <c r="J30" s="16" t="str">
        <f t="shared" si="2"/>
        <v/>
      </c>
      <c r="K30" s="16" t="str">
        <f t="shared" si="3"/>
        <v/>
      </c>
      <c r="L30" s="129" t="str">
        <f>IF(G30="","",(Input!AA24/12)*Mall!G30)</f>
        <v/>
      </c>
      <c r="M30" s="28" t="str">
        <f t="shared" si="4"/>
        <v/>
      </c>
    </row>
    <row r="31" spans="2:18" ht="19.8" customHeight="1" x14ac:dyDescent="0.25">
      <c r="B31" s="3">
        <f t="shared" si="5"/>
        <v>2024</v>
      </c>
      <c r="C31" s="18" t="str">
        <f>IF(G31="","",(Input!$C$4/12)*Mall!$G31)</f>
        <v/>
      </c>
      <c r="D31" s="19"/>
      <c r="E31" s="16" t="str">
        <f t="shared" si="0"/>
        <v/>
      </c>
      <c r="F31" s="15"/>
      <c r="G31" s="12"/>
      <c r="H31" s="16" t="str">
        <f>IF(E31="","",(((F31*(1+$H$23))/Input!$C$5)*$E31))</f>
        <v/>
      </c>
      <c r="I31" s="16" t="str">
        <f t="shared" si="1"/>
        <v/>
      </c>
      <c r="J31" s="16" t="str">
        <f t="shared" si="2"/>
        <v/>
      </c>
      <c r="K31" s="16" t="str">
        <f t="shared" si="3"/>
        <v/>
      </c>
      <c r="L31" s="129" t="str">
        <f>IF(G31="","",(Input!AB24/12)*Mall!G31)</f>
        <v/>
      </c>
      <c r="M31" s="28" t="str">
        <f t="shared" si="4"/>
        <v/>
      </c>
    </row>
    <row r="32" spans="2:18" ht="19.8" customHeight="1" x14ac:dyDescent="0.25">
      <c r="B32" s="3">
        <f t="shared" si="5"/>
        <v>2025</v>
      </c>
      <c r="C32" s="18" t="str">
        <f>IF(G32="","",(Input!$C$4/12)*Mall!$G32)</f>
        <v/>
      </c>
      <c r="D32" s="19"/>
      <c r="E32" s="16" t="str">
        <f t="shared" si="0"/>
        <v/>
      </c>
      <c r="F32" s="15"/>
      <c r="G32" s="12"/>
      <c r="H32" s="16" t="str">
        <f>IF(E32="","",(((F32*(1+$H$23))/Input!$C$5)*$E32))</f>
        <v/>
      </c>
      <c r="I32" s="16" t="str">
        <f t="shared" si="1"/>
        <v/>
      </c>
      <c r="J32" s="16" t="str">
        <f t="shared" si="2"/>
        <v/>
      </c>
      <c r="K32" s="16" t="str">
        <f t="shared" si="3"/>
        <v/>
      </c>
      <c r="L32" s="129" t="str">
        <f>IF(G32="","",(Input!AC24/12)*Mall!G32)</f>
        <v/>
      </c>
      <c r="M32" s="28" t="str">
        <f t="shared" si="4"/>
        <v/>
      </c>
    </row>
    <row r="33" spans="2:17" ht="19.8" customHeight="1" x14ac:dyDescent="0.25">
      <c r="B33" s="3">
        <f t="shared" si="5"/>
        <v>2026</v>
      </c>
      <c r="C33" s="18" t="str">
        <f>IF(G33="","",(Input!$C$4/12)*Mall!$G33)</f>
        <v/>
      </c>
      <c r="D33" s="19"/>
      <c r="E33" s="16" t="str">
        <f t="shared" si="0"/>
        <v/>
      </c>
      <c r="F33" s="15"/>
      <c r="G33" s="12"/>
      <c r="H33" s="16" t="str">
        <f>IF(E33="","",(((F33*(1+$H$23))/Input!$C$5)*$E33))</f>
        <v/>
      </c>
      <c r="I33" s="16" t="str">
        <f t="shared" si="1"/>
        <v/>
      </c>
      <c r="J33" s="16" t="str">
        <f t="shared" si="2"/>
        <v/>
      </c>
      <c r="K33" s="16" t="str">
        <f t="shared" si="3"/>
        <v/>
      </c>
      <c r="L33" s="129" t="str">
        <f>IF(G33="","",(Input!AD24/12)*Mall!G33)</f>
        <v/>
      </c>
      <c r="M33" s="28" t="str">
        <f t="shared" si="4"/>
        <v/>
      </c>
    </row>
    <row r="34" spans="2:17" ht="19.8" customHeight="1" x14ac:dyDescent="0.25">
      <c r="B34" s="3">
        <f t="shared" si="5"/>
        <v>2027</v>
      </c>
      <c r="C34" s="18" t="str">
        <f>IF(G34="","",(Input!$C$4/12)*Mall!$G34)</f>
        <v/>
      </c>
      <c r="D34" s="19"/>
      <c r="E34" s="16" t="str">
        <f t="shared" si="0"/>
        <v/>
      </c>
      <c r="F34" s="15"/>
      <c r="G34" s="12"/>
      <c r="H34" s="16" t="str">
        <f>IF(E34="","",(((F34*(1+$H$23))/Input!$C$5)*$E34))</f>
        <v/>
      </c>
      <c r="I34" s="16" t="str">
        <f t="shared" si="1"/>
        <v/>
      </c>
      <c r="J34" s="16" t="str">
        <f t="shared" si="2"/>
        <v/>
      </c>
      <c r="K34" s="16" t="str">
        <f t="shared" si="3"/>
        <v/>
      </c>
      <c r="L34" s="129" t="str">
        <f>IF(G34="","",(Input!AE24/12)*Mall!G34)</f>
        <v/>
      </c>
      <c r="M34" s="28" t="str">
        <f t="shared" si="4"/>
        <v/>
      </c>
    </row>
    <row r="35" spans="2:17" ht="19.8" customHeight="1" x14ac:dyDescent="0.25">
      <c r="B35" s="3">
        <f t="shared" si="5"/>
        <v>2028</v>
      </c>
      <c r="C35" s="18" t="str">
        <f>IF(G35="","",(Input!$C$4/12)*Mall!$G35)</f>
        <v/>
      </c>
      <c r="D35" s="19"/>
      <c r="E35" s="16" t="str">
        <f t="shared" si="0"/>
        <v/>
      </c>
      <c r="F35" s="15"/>
      <c r="G35" s="12"/>
      <c r="H35" s="16" t="str">
        <f>IF(E35="","",(((F35*(1+$H$23))/Input!$C$5)*$E35))</f>
        <v/>
      </c>
      <c r="I35" s="16" t="str">
        <f t="shared" si="1"/>
        <v/>
      </c>
      <c r="J35" s="16" t="str">
        <f t="shared" si="2"/>
        <v/>
      </c>
      <c r="K35" s="16" t="str">
        <f t="shared" si="3"/>
        <v/>
      </c>
      <c r="L35" s="129" t="str">
        <f>IF(G35="","",(Input!AF24/12)*Mall!G35)</f>
        <v/>
      </c>
      <c r="M35" s="28" t="str">
        <f t="shared" si="4"/>
        <v/>
      </c>
    </row>
    <row r="36" spans="2:17" ht="18.600000000000001" customHeight="1" thickBot="1" x14ac:dyDescent="0.3">
      <c r="B36" s="2"/>
      <c r="C36" s="17">
        <f>SUM(C25:C35)</f>
        <v>0</v>
      </c>
      <c r="D36" s="2"/>
      <c r="E36" s="17">
        <f>SUM(E25:E35)</f>
        <v>0</v>
      </c>
      <c r="F36" s="2"/>
      <c r="G36" s="13">
        <f t="shared" ref="G36:M36" si="6">SUM(G25:G35)</f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17">
        <f t="shared" si="6"/>
        <v>0</v>
      </c>
      <c r="L36" s="137">
        <f t="shared" si="6"/>
        <v>0</v>
      </c>
      <c r="M36" s="29">
        <f t="shared" si="6"/>
        <v>0</v>
      </c>
      <c r="Q36" s="99"/>
    </row>
    <row r="37" spans="2:17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7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7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7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7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7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7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7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7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7" x14ac:dyDescent="0.25">
      <c r="B47" s="2"/>
      <c r="C47" s="69" t="s">
        <v>31</v>
      </c>
      <c r="D47" s="70"/>
      <c r="E47" s="70"/>
      <c r="F47" s="70"/>
      <c r="G47" s="70"/>
      <c r="H47" s="70"/>
      <c r="I47" s="71"/>
      <c r="J47" s="43" t="s">
        <v>32</v>
      </c>
      <c r="K47" s="58"/>
      <c r="L47" s="58"/>
      <c r="M47" s="75"/>
    </row>
    <row r="48" spans="2:17" x14ac:dyDescent="0.25">
      <c r="B48" s="56" t="s">
        <v>1</v>
      </c>
      <c r="C48" s="43" t="s">
        <v>26</v>
      </c>
      <c r="D48" s="58"/>
      <c r="E48" s="59"/>
      <c r="F48" s="63" t="s">
        <v>27</v>
      </c>
      <c r="G48" s="64"/>
      <c r="H48" s="64"/>
      <c r="I48" s="65"/>
      <c r="J48" s="72"/>
      <c r="K48" s="73"/>
      <c r="L48" s="73"/>
      <c r="M48" s="140"/>
    </row>
    <row r="49" spans="2:13" x14ac:dyDescent="0.25">
      <c r="B49" s="57"/>
      <c r="C49" s="60"/>
      <c r="D49" s="61"/>
      <c r="E49" s="62"/>
      <c r="F49" s="13" t="s">
        <v>28</v>
      </c>
      <c r="G49" s="13" t="s">
        <v>29</v>
      </c>
      <c r="H49" s="63" t="s">
        <v>30</v>
      </c>
      <c r="I49" s="65"/>
      <c r="J49" s="60"/>
      <c r="K49" s="61"/>
      <c r="L49" s="61"/>
      <c r="M49" s="141"/>
    </row>
    <row r="50" spans="2:13" ht="15.6" customHeight="1" x14ac:dyDescent="0.25">
      <c r="B50" s="11">
        <f>B25</f>
        <v>2018</v>
      </c>
      <c r="C50" s="53"/>
      <c r="D50" s="54"/>
      <c r="E50" s="55"/>
      <c r="F50" s="14"/>
      <c r="G50" s="14"/>
      <c r="H50" s="53"/>
      <c r="I50" s="55"/>
      <c r="J50" s="52"/>
      <c r="K50" s="66"/>
      <c r="L50" s="66"/>
      <c r="M50" s="142"/>
    </row>
    <row r="51" spans="2:13" ht="15.6" customHeight="1" x14ac:dyDescent="0.25">
      <c r="B51" s="3">
        <f t="shared" ref="B51:B60" si="7">B26</f>
        <v>2019</v>
      </c>
      <c r="C51" s="53"/>
      <c r="D51" s="54"/>
      <c r="E51" s="55"/>
      <c r="F51" s="14"/>
      <c r="G51" s="14"/>
      <c r="H51" s="53"/>
      <c r="I51" s="55"/>
      <c r="J51" s="52"/>
      <c r="K51" s="66"/>
      <c r="L51" s="66"/>
      <c r="M51" s="142"/>
    </row>
    <row r="52" spans="2:13" ht="15.6" customHeight="1" x14ac:dyDescent="0.25">
      <c r="B52" s="3">
        <f t="shared" si="7"/>
        <v>2020</v>
      </c>
      <c r="C52" s="53"/>
      <c r="D52" s="54"/>
      <c r="E52" s="55"/>
      <c r="F52" s="14"/>
      <c r="G52" s="14"/>
      <c r="H52" s="53"/>
      <c r="I52" s="55"/>
      <c r="J52" s="52"/>
      <c r="K52" s="66"/>
      <c r="L52" s="66"/>
      <c r="M52" s="142"/>
    </row>
    <row r="53" spans="2:13" ht="15.6" customHeight="1" x14ac:dyDescent="0.25">
      <c r="B53" s="3">
        <f t="shared" si="7"/>
        <v>2021</v>
      </c>
      <c r="C53" s="53"/>
      <c r="D53" s="54"/>
      <c r="E53" s="55"/>
      <c r="F53" s="14"/>
      <c r="G53" s="14"/>
      <c r="H53" s="53"/>
      <c r="I53" s="55"/>
      <c r="J53" s="52"/>
      <c r="K53" s="66"/>
      <c r="L53" s="66"/>
      <c r="M53" s="142"/>
    </row>
    <row r="54" spans="2:13" ht="15.6" customHeight="1" x14ac:dyDescent="0.25">
      <c r="B54" s="3">
        <f t="shared" si="7"/>
        <v>2022</v>
      </c>
      <c r="C54" s="53"/>
      <c r="D54" s="54"/>
      <c r="E54" s="55"/>
      <c r="F54" s="14"/>
      <c r="G54" s="14"/>
      <c r="H54" s="53"/>
      <c r="I54" s="55"/>
      <c r="J54" s="52"/>
      <c r="K54" s="66"/>
      <c r="L54" s="66"/>
      <c r="M54" s="142"/>
    </row>
    <row r="55" spans="2:13" ht="15.6" customHeight="1" x14ac:dyDescent="0.25">
      <c r="B55" s="3">
        <f t="shared" si="7"/>
        <v>2023</v>
      </c>
      <c r="C55" s="53"/>
      <c r="D55" s="54"/>
      <c r="E55" s="55"/>
      <c r="F55" s="14"/>
      <c r="G55" s="14"/>
      <c r="H55" s="53"/>
      <c r="I55" s="55"/>
      <c r="J55" s="52"/>
      <c r="K55" s="66"/>
      <c r="L55" s="66"/>
      <c r="M55" s="142"/>
    </row>
    <row r="56" spans="2:13" ht="15.6" customHeight="1" x14ac:dyDescent="0.25">
      <c r="B56" s="3">
        <f t="shared" si="7"/>
        <v>2024</v>
      </c>
      <c r="C56" s="53"/>
      <c r="D56" s="54"/>
      <c r="E56" s="55"/>
      <c r="F56" s="14"/>
      <c r="G56" s="14"/>
      <c r="H56" s="53"/>
      <c r="I56" s="55"/>
      <c r="J56" s="52"/>
      <c r="K56" s="66"/>
      <c r="L56" s="66"/>
      <c r="M56" s="142"/>
    </row>
    <row r="57" spans="2:13" ht="15.6" customHeight="1" x14ac:dyDescent="0.25">
      <c r="B57" s="3">
        <f t="shared" si="7"/>
        <v>2025</v>
      </c>
      <c r="C57" s="53"/>
      <c r="D57" s="54"/>
      <c r="E57" s="55"/>
      <c r="F57" s="14"/>
      <c r="G57" s="14"/>
      <c r="H57" s="53"/>
      <c r="I57" s="55"/>
      <c r="J57" s="52"/>
      <c r="K57" s="66"/>
      <c r="L57" s="66"/>
      <c r="M57" s="142"/>
    </row>
    <row r="58" spans="2:13" ht="15.6" customHeight="1" x14ac:dyDescent="0.25">
      <c r="B58" s="3">
        <f t="shared" si="7"/>
        <v>2026</v>
      </c>
      <c r="C58" s="53"/>
      <c r="D58" s="54"/>
      <c r="E58" s="55"/>
      <c r="F58" s="14"/>
      <c r="G58" s="14"/>
      <c r="H58" s="53"/>
      <c r="I58" s="55"/>
      <c r="J58" s="52"/>
      <c r="K58" s="66"/>
      <c r="L58" s="66"/>
      <c r="M58" s="142"/>
    </row>
    <row r="59" spans="2:13" ht="15.6" customHeight="1" x14ac:dyDescent="0.25">
      <c r="B59" s="3">
        <f t="shared" si="7"/>
        <v>2027</v>
      </c>
      <c r="C59" s="53"/>
      <c r="D59" s="54"/>
      <c r="E59" s="55"/>
      <c r="F59" s="14"/>
      <c r="G59" s="14"/>
      <c r="H59" s="53"/>
      <c r="I59" s="55"/>
      <c r="J59" s="52"/>
      <c r="K59" s="66"/>
      <c r="L59" s="66"/>
      <c r="M59" s="142"/>
    </row>
    <row r="60" spans="2:13" ht="15.6" customHeight="1" x14ac:dyDescent="0.25">
      <c r="B60" s="3">
        <f t="shared" si="7"/>
        <v>2028</v>
      </c>
      <c r="C60" s="53"/>
      <c r="D60" s="54"/>
      <c r="E60" s="55"/>
      <c r="F60" s="14"/>
      <c r="G60" s="14"/>
      <c r="H60" s="53"/>
      <c r="I60" s="55"/>
      <c r="J60" s="52"/>
      <c r="K60" s="66"/>
      <c r="L60" s="66"/>
      <c r="M60" s="142"/>
    </row>
    <row r="61" spans="2:13" x14ac:dyDescent="0.25">
      <c r="J61" s="42">
        <f>SUM(J50:L60)</f>
        <v>0</v>
      </c>
      <c r="K61" s="67"/>
      <c r="L61" s="67"/>
      <c r="M61" s="68"/>
    </row>
    <row r="63" spans="2:13" x14ac:dyDescent="0.25">
      <c r="B63" s="2"/>
      <c r="C63" s="69" t="s">
        <v>46</v>
      </c>
      <c r="D63" s="70"/>
      <c r="E63" s="70"/>
      <c r="F63" s="70"/>
      <c r="G63" s="70"/>
      <c r="H63" s="70"/>
      <c r="I63" s="71"/>
      <c r="J63" s="43" t="s">
        <v>32</v>
      </c>
      <c r="K63" s="143"/>
      <c r="L63" s="44"/>
      <c r="M63" s="49" t="s">
        <v>33</v>
      </c>
    </row>
    <row r="64" spans="2:13" x14ac:dyDescent="0.25">
      <c r="B64" s="56" t="s">
        <v>1</v>
      </c>
      <c r="C64" s="43" t="s">
        <v>26</v>
      </c>
      <c r="D64" s="58"/>
      <c r="E64" s="59"/>
      <c r="F64" s="63" t="s">
        <v>27</v>
      </c>
      <c r="G64" s="64"/>
      <c r="H64" s="64"/>
      <c r="I64" s="65"/>
      <c r="J64" s="45"/>
      <c r="K64" s="144"/>
      <c r="L64" s="46"/>
      <c r="M64" s="50"/>
    </row>
    <row r="65" spans="2:16" x14ac:dyDescent="0.25">
      <c r="B65" s="57"/>
      <c r="C65" s="60"/>
      <c r="D65" s="61"/>
      <c r="E65" s="62"/>
      <c r="F65" s="13" t="s">
        <v>28</v>
      </c>
      <c r="G65" s="13" t="s">
        <v>29</v>
      </c>
      <c r="H65" s="63" t="s">
        <v>30</v>
      </c>
      <c r="I65" s="65"/>
      <c r="J65" s="47"/>
      <c r="K65" s="145"/>
      <c r="L65" s="48"/>
      <c r="M65" s="51"/>
    </row>
    <row r="66" spans="2:16" x14ac:dyDescent="0.25">
      <c r="B66" s="11">
        <f>B25</f>
        <v>2018</v>
      </c>
      <c r="C66" s="53"/>
      <c r="D66" s="54"/>
      <c r="E66" s="55"/>
      <c r="F66" s="14"/>
      <c r="G66" s="14"/>
      <c r="H66" s="53"/>
      <c r="I66" s="55"/>
      <c r="J66" s="52"/>
      <c r="K66" s="146"/>
      <c r="L66" s="134"/>
      <c r="M66" s="30">
        <f t="shared" ref="M66:M76" si="8">J50+J66</f>
        <v>0</v>
      </c>
    </row>
    <row r="67" spans="2:16" x14ac:dyDescent="0.25">
      <c r="B67" s="3">
        <f t="shared" ref="B67:B76" si="9">B26</f>
        <v>2019</v>
      </c>
      <c r="C67" s="53"/>
      <c r="D67" s="54"/>
      <c r="E67" s="55"/>
      <c r="F67" s="14"/>
      <c r="G67" s="14"/>
      <c r="H67" s="53"/>
      <c r="I67" s="55"/>
      <c r="J67" s="52"/>
      <c r="K67" s="146"/>
      <c r="L67" s="134"/>
      <c r="M67" s="30">
        <f t="shared" si="8"/>
        <v>0</v>
      </c>
    </row>
    <row r="68" spans="2:16" x14ac:dyDescent="0.25">
      <c r="B68" s="3">
        <f t="shared" si="9"/>
        <v>2020</v>
      </c>
      <c r="C68" s="53"/>
      <c r="D68" s="54"/>
      <c r="E68" s="55"/>
      <c r="F68" s="14"/>
      <c r="G68" s="14"/>
      <c r="H68" s="53"/>
      <c r="I68" s="55"/>
      <c r="J68" s="52"/>
      <c r="K68" s="146"/>
      <c r="L68" s="134"/>
      <c r="M68" s="30">
        <f t="shared" si="8"/>
        <v>0</v>
      </c>
    </row>
    <row r="69" spans="2:16" x14ac:dyDescent="0.25">
      <c r="B69" s="3">
        <f t="shared" si="9"/>
        <v>2021</v>
      </c>
      <c r="C69" s="53"/>
      <c r="D69" s="54"/>
      <c r="E69" s="55"/>
      <c r="F69" s="14"/>
      <c r="G69" s="14"/>
      <c r="H69" s="53"/>
      <c r="I69" s="55"/>
      <c r="J69" s="52"/>
      <c r="K69" s="146"/>
      <c r="L69" s="134"/>
      <c r="M69" s="30">
        <f t="shared" si="8"/>
        <v>0</v>
      </c>
    </row>
    <row r="70" spans="2:16" x14ac:dyDescent="0.25">
      <c r="B70" s="3">
        <f t="shared" si="9"/>
        <v>2022</v>
      </c>
      <c r="C70" s="53"/>
      <c r="D70" s="54"/>
      <c r="E70" s="55"/>
      <c r="F70" s="14"/>
      <c r="G70" s="14"/>
      <c r="H70" s="53"/>
      <c r="I70" s="55"/>
      <c r="J70" s="52"/>
      <c r="K70" s="146"/>
      <c r="L70" s="134"/>
      <c r="M70" s="30">
        <f t="shared" si="8"/>
        <v>0</v>
      </c>
    </row>
    <row r="71" spans="2:16" x14ac:dyDescent="0.25">
      <c r="B71" s="3">
        <f t="shared" si="9"/>
        <v>2023</v>
      </c>
      <c r="C71" s="53"/>
      <c r="D71" s="54"/>
      <c r="E71" s="55"/>
      <c r="F71" s="14"/>
      <c r="G71" s="14"/>
      <c r="H71" s="53"/>
      <c r="I71" s="55"/>
      <c r="J71" s="52"/>
      <c r="K71" s="146"/>
      <c r="L71" s="134"/>
      <c r="M71" s="30">
        <f t="shared" si="8"/>
        <v>0</v>
      </c>
    </row>
    <row r="72" spans="2:16" x14ac:dyDescent="0.25">
      <c r="B72" s="3">
        <f t="shared" si="9"/>
        <v>2024</v>
      </c>
      <c r="C72" s="53"/>
      <c r="D72" s="54"/>
      <c r="E72" s="55"/>
      <c r="F72" s="14"/>
      <c r="G72" s="14"/>
      <c r="H72" s="53"/>
      <c r="I72" s="55"/>
      <c r="J72" s="52"/>
      <c r="K72" s="146"/>
      <c r="L72" s="134"/>
      <c r="M72" s="30">
        <f t="shared" si="8"/>
        <v>0</v>
      </c>
    </row>
    <row r="73" spans="2:16" x14ac:dyDescent="0.25">
      <c r="B73" s="3">
        <f t="shared" si="9"/>
        <v>2025</v>
      </c>
      <c r="C73" s="53"/>
      <c r="D73" s="54"/>
      <c r="E73" s="55"/>
      <c r="F73" s="14"/>
      <c r="G73" s="14"/>
      <c r="H73" s="53"/>
      <c r="I73" s="55"/>
      <c r="J73" s="52"/>
      <c r="K73" s="146"/>
      <c r="L73" s="134"/>
      <c r="M73" s="30">
        <f t="shared" si="8"/>
        <v>0</v>
      </c>
    </row>
    <row r="74" spans="2:16" x14ac:dyDescent="0.25">
      <c r="B74" s="3">
        <f t="shared" si="9"/>
        <v>2026</v>
      </c>
      <c r="C74" s="53"/>
      <c r="D74" s="54"/>
      <c r="E74" s="55"/>
      <c r="F74" s="14"/>
      <c r="G74" s="14"/>
      <c r="H74" s="53"/>
      <c r="I74" s="55"/>
      <c r="J74" s="52"/>
      <c r="K74" s="146"/>
      <c r="L74" s="134"/>
      <c r="M74" s="30">
        <f t="shared" si="8"/>
        <v>0</v>
      </c>
    </row>
    <row r="75" spans="2:16" x14ac:dyDescent="0.25">
      <c r="B75" s="3">
        <f t="shared" si="9"/>
        <v>2027</v>
      </c>
      <c r="C75" s="53"/>
      <c r="D75" s="54"/>
      <c r="E75" s="55"/>
      <c r="F75" s="14"/>
      <c r="G75" s="14"/>
      <c r="H75" s="53"/>
      <c r="I75" s="55"/>
      <c r="J75" s="52"/>
      <c r="K75" s="146"/>
      <c r="L75" s="134"/>
      <c r="M75" s="30">
        <f t="shared" si="8"/>
        <v>0</v>
      </c>
    </row>
    <row r="76" spans="2:16" x14ac:dyDescent="0.25">
      <c r="B76" s="3">
        <f t="shared" si="9"/>
        <v>2028</v>
      </c>
      <c r="C76" s="53"/>
      <c r="D76" s="54"/>
      <c r="E76" s="55"/>
      <c r="F76" s="14"/>
      <c r="G76" s="14"/>
      <c r="H76" s="53"/>
      <c r="I76" s="55"/>
      <c r="J76" s="52"/>
      <c r="K76" s="146"/>
      <c r="L76" s="134"/>
      <c r="M76" s="30">
        <f t="shared" si="8"/>
        <v>0</v>
      </c>
      <c r="O76" s="163" t="s">
        <v>47</v>
      </c>
      <c r="P76" s="164"/>
    </row>
    <row r="77" spans="2:16" x14ac:dyDescent="0.25">
      <c r="J77" s="42">
        <f>SUM(J66:K76)</f>
        <v>0</v>
      </c>
      <c r="K77" s="147"/>
      <c r="L77" s="134"/>
      <c r="M77" s="31">
        <f>SUM(M66:M76)</f>
        <v>0</v>
      </c>
      <c r="O77" s="165">
        <f>M36-M77</f>
        <v>0</v>
      </c>
      <c r="P77" s="164"/>
    </row>
    <row r="78" spans="2:16" x14ac:dyDescent="0.25">
      <c r="B78" s="148" t="s">
        <v>37</v>
      </c>
      <c r="C78" s="149"/>
      <c r="D78" s="149"/>
      <c r="E78" s="149"/>
      <c r="F78" s="149"/>
      <c r="G78" s="149"/>
      <c r="H78" s="149"/>
    </row>
    <row r="79" spans="2:16" x14ac:dyDescent="0.25">
      <c r="B79" s="35" t="s">
        <v>34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75"/>
    </row>
    <row r="80" spans="2:16" ht="22.8" customHeight="1" x14ac:dyDescent="0.25">
      <c r="B80" s="37"/>
      <c r="C80" s="38"/>
      <c r="D80" s="38"/>
      <c r="E80" s="38"/>
      <c r="F80" s="38"/>
      <c r="G80" s="38"/>
      <c r="H80" s="4"/>
      <c r="I80" s="39"/>
      <c r="J80" s="38"/>
      <c r="K80" s="38"/>
      <c r="L80" s="38"/>
      <c r="M80" s="152"/>
    </row>
    <row r="81" spans="2:13" x14ac:dyDescent="0.25">
      <c r="B81" s="40" t="s">
        <v>35</v>
      </c>
      <c r="C81" s="41"/>
      <c r="D81" s="41"/>
      <c r="E81" s="41"/>
      <c r="F81" s="41"/>
      <c r="G81" s="41"/>
      <c r="H81" s="23"/>
      <c r="I81" s="150" t="s">
        <v>36</v>
      </c>
      <c r="J81" s="151"/>
      <c r="K81" s="151"/>
      <c r="L81" s="151"/>
      <c r="M81" s="141"/>
    </row>
    <row r="83" spans="2:13" x14ac:dyDescent="0.25">
      <c r="B83" s="148" t="s">
        <v>38</v>
      </c>
      <c r="C83" s="149"/>
      <c r="D83" s="149"/>
      <c r="E83" s="149"/>
      <c r="F83" s="149"/>
      <c r="G83" s="149"/>
      <c r="H83" s="149"/>
    </row>
    <row r="84" spans="2:13" x14ac:dyDescent="0.25">
      <c r="B84" s="35" t="s">
        <v>39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75"/>
    </row>
    <row r="85" spans="2:13" ht="22.8" customHeight="1" x14ac:dyDescent="0.25">
      <c r="B85" s="37"/>
      <c r="C85" s="38"/>
      <c r="D85" s="38"/>
      <c r="E85" s="38"/>
      <c r="F85" s="38"/>
      <c r="G85" s="38"/>
      <c r="H85" s="4"/>
      <c r="I85" s="39"/>
      <c r="J85" s="38"/>
      <c r="K85" s="38"/>
      <c r="L85" s="38"/>
      <c r="M85" s="152"/>
    </row>
    <row r="86" spans="2:13" x14ac:dyDescent="0.25">
      <c r="B86" s="40" t="s">
        <v>35</v>
      </c>
      <c r="C86" s="41"/>
      <c r="D86" s="41"/>
      <c r="E86" s="41"/>
      <c r="F86" s="41"/>
      <c r="G86" s="41"/>
      <c r="H86" s="23"/>
      <c r="I86" s="150" t="s">
        <v>36</v>
      </c>
      <c r="J86" s="151"/>
      <c r="K86" s="151"/>
      <c r="L86" s="151"/>
      <c r="M86" s="141"/>
    </row>
    <row r="88" spans="2:13" x14ac:dyDescent="0.25">
      <c r="B88" s="148" t="s">
        <v>40</v>
      </c>
      <c r="C88" s="149"/>
      <c r="D88" s="149"/>
      <c r="E88" s="149"/>
      <c r="F88" s="149"/>
      <c r="G88" s="149"/>
      <c r="H88" s="149"/>
    </row>
    <row r="89" spans="2:13" x14ac:dyDescent="0.25">
      <c r="B89" s="35" t="s">
        <v>41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75"/>
    </row>
    <row r="90" spans="2:13" ht="25.2" customHeight="1" x14ac:dyDescent="0.25">
      <c r="B90" s="37"/>
      <c r="C90" s="38"/>
      <c r="D90" s="38"/>
      <c r="E90" s="38"/>
      <c r="F90" s="38"/>
      <c r="G90" s="38"/>
      <c r="H90" s="4"/>
      <c r="I90" s="39"/>
      <c r="J90" s="38"/>
      <c r="K90" s="38"/>
      <c r="L90" s="38"/>
      <c r="M90" s="152"/>
    </row>
    <row r="91" spans="2:13" x14ac:dyDescent="0.25">
      <c r="B91" s="40" t="s">
        <v>35</v>
      </c>
      <c r="C91" s="41"/>
      <c r="D91" s="41"/>
      <c r="E91" s="41"/>
      <c r="F91" s="41"/>
      <c r="G91" s="41"/>
      <c r="H91" s="23"/>
      <c r="I91" s="150" t="s">
        <v>36</v>
      </c>
      <c r="J91" s="151"/>
      <c r="K91" s="151"/>
      <c r="L91" s="151"/>
      <c r="M91" s="141"/>
    </row>
  </sheetData>
  <mergeCells count="124">
    <mergeCell ref="J75:L75"/>
    <mergeCell ref="J76:L76"/>
    <mergeCell ref="J77:L77"/>
    <mergeCell ref="B79:M79"/>
    <mergeCell ref="I80:M80"/>
    <mergeCell ref="I81:M81"/>
    <mergeCell ref="B84:M84"/>
    <mergeCell ref="I85:M85"/>
    <mergeCell ref="I86:M86"/>
    <mergeCell ref="J66:L66"/>
    <mergeCell ref="J67:L67"/>
    <mergeCell ref="J68:L68"/>
    <mergeCell ref="J69:L69"/>
    <mergeCell ref="J70:L70"/>
    <mergeCell ref="J71:L71"/>
    <mergeCell ref="J72:L72"/>
    <mergeCell ref="J73:L73"/>
    <mergeCell ref="J74:L74"/>
    <mergeCell ref="B13:J14"/>
    <mergeCell ref="M23:M24"/>
    <mergeCell ref="B10:J10"/>
    <mergeCell ref="B11:J11"/>
    <mergeCell ref="B12:J12"/>
    <mergeCell ref="F8:H8"/>
    <mergeCell ref="B23:B24"/>
    <mergeCell ref="C23:C24"/>
    <mergeCell ref="D23:D24"/>
    <mergeCell ref="E23:E24"/>
    <mergeCell ref="F23:F24"/>
    <mergeCell ref="G23:G24"/>
    <mergeCell ref="F22:L22"/>
    <mergeCell ref="L23:L24"/>
    <mergeCell ref="K10:M10"/>
    <mergeCell ref="K11:M11"/>
    <mergeCell ref="K12:M12"/>
    <mergeCell ref="L13:M13"/>
    <mergeCell ref="L14:M14"/>
    <mergeCell ref="L15:M15"/>
    <mergeCell ref="H16:M16"/>
    <mergeCell ref="B48:B49"/>
    <mergeCell ref="C48:E49"/>
    <mergeCell ref="F48:I48"/>
    <mergeCell ref="H49:I49"/>
    <mergeCell ref="C47:I47"/>
    <mergeCell ref="B16:G16"/>
    <mergeCell ref="B17:G17"/>
    <mergeCell ref="C22:E22"/>
    <mergeCell ref="J47:M49"/>
    <mergeCell ref="H17:M17"/>
    <mergeCell ref="C52:E52"/>
    <mergeCell ref="H52:I52"/>
    <mergeCell ref="C53:E53"/>
    <mergeCell ref="H53:I53"/>
    <mergeCell ref="C50:E50"/>
    <mergeCell ref="H50:I50"/>
    <mergeCell ref="C51:E51"/>
    <mergeCell ref="H51:I51"/>
    <mergeCell ref="J50:M50"/>
    <mergeCell ref="J51:M51"/>
    <mergeCell ref="J52:M52"/>
    <mergeCell ref="J53:M53"/>
    <mergeCell ref="C56:E56"/>
    <mergeCell ref="H56:I56"/>
    <mergeCell ref="C57:E57"/>
    <mergeCell ref="H57:I57"/>
    <mergeCell ref="C54:E54"/>
    <mergeCell ref="H54:I54"/>
    <mergeCell ref="C55:E55"/>
    <mergeCell ref="H55:I55"/>
    <mergeCell ref="J54:M54"/>
    <mergeCell ref="J55:M55"/>
    <mergeCell ref="J56:M56"/>
    <mergeCell ref="J57:M57"/>
    <mergeCell ref="C60:E60"/>
    <mergeCell ref="H60:I60"/>
    <mergeCell ref="C63:I63"/>
    <mergeCell ref="C58:E58"/>
    <mergeCell ref="H58:I58"/>
    <mergeCell ref="C59:E59"/>
    <mergeCell ref="H59:I59"/>
    <mergeCell ref="J58:M58"/>
    <mergeCell ref="J59:M59"/>
    <mergeCell ref="J60:M60"/>
    <mergeCell ref="J61:M61"/>
    <mergeCell ref="J63:L65"/>
    <mergeCell ref="C67:E67"/>
    <mergeCell ref="H67:I67"/>
    <mergeCell ref="C68:E68"/>
    <mergeCell ref="H68:I68"/>
    <mergeCell ref="B64:B65"/>
    <mergeCell ref="C64:E65"/>
    <mergeCell ref="F64:I64"/>
    <mergeCell ref="H65:I65"/>
    <mergeCell ref="C66:E66"/>
    <mergeCell ref="H66:I66"/>
    <mergeCell ref="C74:E74"/>
    <mergeCell ref="H74:I74"/>
    <mergeCell ref="C71:E71"/>
    <mergeCell ref="H71:I71"/>
    <mergeCell ref="C72:E72"/>
    <mergeCell ref="H72:I72"/>
    <mergeCell ref="C69:E69"/>
    <mergeCell ref="H69:I69"/>
    <mergeCell ref="C70:E70"/>
    <mergeCell ref="H70:I70"/>
    <mergeCell ref="B80:G80"/>
    <mergeCell ref="B81:G81"/>
    <mergeCell ref="B78:H78"/>
    <mergeCell ref="M63:M65"/>
    <mergeCell ref="C75:E75"/>
    <mergeCell ref="H75:I75"/>
    <mergeCell ref="C76:E76"/>
    <mergeCell ref="H76:I76"/>
    <mergeCell ref="C73:E73"/>
    <mergeCell ref="H73:I73"/>
    <mergeCell ref="B88:H88"/>
    <mergeCell ref="B90:G90"/>
    <mergeCell ref="B91:G91"/>
    <mergeCell ref="B83:H83"/>
    <mergeCell ref="B85:G85"/>
    <mergeCell ref="B86:G86"/>
    <mergeCell ref="B89:M89"/>
    <mergeCell ref="I90:M90"/>
    <mergeCell ref="I91:M91"/>
  </mergeCells>
  <pageMargins left="0.7" right="0.7" top="0.75" bottom="0.75" header="0.3" footer="0.3"/>
  <pageSetup paperSize="9" scale="84" orientation="portrait" r:id="rId1"/>
  <headerFooter>
    <oddFooter>Sida &amp;P av &amp;N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Input</vt:lpstr>
      <vt:lpstr>Mall</vt:lpstr>
      <vt:lpstr>Mall!Utskriftsområde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Larsson Andreas</dc:creator>
  <cp:lastModifiedBy>Larsson Andreas</cp:lastModifiedBy>
  <cp:lastPrinted>2018-08-28T12:41:13Z</cp:lastPrinted>
  <dcterms:created xsi:type="dcterms:W3CDTF">2015-04-22T09:11:20Z</dcterms:created>
  <dcterms:modified xsi:type="dcterms:W3CDTF">2018-08-28T13:17:07Z</dcterms:modified>
</cp:coreProperties>
</file>